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https://bizoffice8097-my.sharepoint.com/personal/lefeuvrea_groupemetallerie_fr/Documents/Documents/GT/SCORE REPARABILITE/PORTES  SOUPLES/"/>
    </mc:Choice>
  </mc:AlternateContent>
  <xr:revisionPtr revIDLastSave="408" documentId="8_{3DEBBB66-1650-45DB-8879-3072B236A251}" xr6:coauthVersionLast="47" xr6:coauthVersionMax="47" xr10:uidLastSave="{63A8CA6D-8A86-44A2-AB8B-141F062A6289}"/>
  <bookViews>
    <workbookView xWindow="57480" yWindow="-120" windowWidth="29040" windowHeight="15720" tabRatio="725" firstSheet="1" activeTab="1" xr2:uid="{00000000-000D-0000-FFFF-FFFF00000000}"/>
  </bookViews>
  <sheets>
    <sheet name="INFORMATION PRODUIT" sheetId="10" r:id="rId1"/>
    <sheet name="Critère 1" sheetId="1" r:id="rId2"/>
    <sheet name="Critère 2" sheetId="2" r:id="rId3"/>
    <sheet name="Critère 3" sheetId="5" r:id="rId4"/>
    <sheet name="Critère 4" sheetId="12" r:id="rId5"/>
    <sheet name="Critère 5" sheetId="7" r:id="rId6"/>
    <sheet name="Synthèse " sheetId="4" r:id="rId7"/>
    <sheet name="Notice d'affichage et de calcul" sheetId="13" r:id="rId8"/>
    <sheet name="Résumé - Critères" sheetId="8" r:id="rId9"/>
    <sheet name="Glossaire" sheetId="11" r:id="rId10"/>
    <sheet name="Liste d'outils critère 2" sheetId="9" r:id="rId1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4" l="1"/>
  <c r="K19" i="7"/>
  <c r="C25" i="4" s="1"/>
  <c r="K8" i="7"/>
  <c r="C23" i="4" s="1"/>
  <c r="N16" i="2"/>
  <c r="C9" i="4" s="1"/>
  <c r="J34" i="1" l="1"/>
  <c r="G51" i="12"/>
  <c r="B51" i="12"/>
  <c r="G50" i="12"/>
  <c r="B50" i="12"/>
  <c r="G49" i="12"/>
  <c r="B49" i="12"/>
  <c r="G48" i="12"/>
  <c r="B48" i="12"/>
  <c r="G47" i="12"/>
  <c r="B47" i="12"/>
  <c r="G46" i="12"/>
  <c r="B46" i="12"/>
  <c r="G45" i="12"/>
  <c r="B45" i="12"/>
  <c r="G44" i="12"/>
  <c r="B44" i="12"/>
  <c r="T28" i="12"/>
  <c r="H28" i="12"/>
  <c r="T26" i="12"/>
  <c r="H51" i="12" l="1"/>
  <c r="T25" i="12"/>
  <c r="T27" i="12"/>
  <c r="M28" i="12"/>
  <c r="H46" i="12"/>
  <c r="H47" i="12"/>
  <c r="H49" i="12"/>
  <c r="H44" i="12"/>
  <c r="H50" i="12"/>
  <c r="H45" i="12"/>
  <c r="H48" i="12"/>
  <c r="I28" i="12" l="1"/>
  <c r="K28" i="12" s="1"/>
  <c r="J28" i="12"/>
  <c r="J31" i="12" s="1"/>
  <c r="C21" i="4" s="1"/>
  <c r="N28" i="12"/>
  <c r="E21" i="4" l="1"/>
  <c r="R107" i="5"/>
  <c r="C19" i="4" s="1"/>
  <c r="R75" i="5"/>
  <c r="C17" i="4" s="1"/>
  <c r="R50" i="5"/>
  <c r="C15" i="4" s="1"/>
  <c r="R20" i="5"/>
  <c r="C13" i="4" s="1"/>
  <c r="E44" i="2"/>
  <c r="C11" i="4" s="1"/>
  <c r="F17" i="2"/>
  <c r="C7" i="4" s="1"/>
  <c r="E5" i="4"/>
  <c r="E23" i="4" l="1"/>
  <c r="E13" i="4"/>
  <c r="E7" i="4"/>
  <c r="F6" i="4" l="1"/>
  <c r="F28"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HERVIER Marie</author>
  </authors>
  <commentList>
    <comment ref="A28" authorId="0" shapeId="0" xr:uid="{DDEFE25D-E5FB-4DDF-8A3D-609BFD439181}">
      <text>
        <r>
          <rPr>
            <b/>
            <sz val="9"/>
            <color indexed="81"/>
            <rFont val="Tahoma"/>
            <family val="2"/>
          </rPr>
          <t>Pièce la plus chère (HT) parmi l’ensemble des pièces panne / case (liste 2) identifiées pour le produit concerné.</t>
        </r>
      </text>
    </comment>
    <comment ref="G28" authorId="0" shapeId="0" xr:uid="{0712DDDA-F279-4AFC-8B3F-45008E68F456}">
      <text>
        <r>
          <rPr>
            <b/>
            <sz val="9"/>
            <color indexed="81"/>
            <rFont val="Tahoma"/>
            <family val="2"/>
          </rPr>
          <t>Veuillez renseigner la bonne information.</t>
        </r>
      </text>
    </comment>
    <comment ref="A30" authorId="0" shapeId="0" xr:uid="{E49E7CD2-593F-4454-B4FF-941DE59E49EF}">
      <text>
        <r>
          <rPr>
            <b/>
            <sz val="9"/>
            <color indexed="81"/>
            <rFont val="Tahoma"/>
            <family val="2"/>
          </rPr>
          <t>Prix de vente (HT) fixé par le constructeur ou l'importateur au moment du calcul de l'indice de réparabilité.</t>
        </r>
      </text>
    </comment>
  </commentList>
</comments>
</file>

<file path=xl/sharedStrings.xml><?xml version="1.0" encoding="utf-8"?>
<sst xmlns="http://schemas.openxmlformats.org/spreadsheetml/2006/main" count="663" uniqueCount="425">
  <si>
    <t>INFORMATIONS RELATIVES AU PRODUIT ET 
AU CALCUL DE SON INDICE</t>
  </si>
  <si>
    <t>Porte souple rapide automatique</t>
  </si>
  <si>
    <t>DATE DU CALCUL</t>
  </si>
  <si>
    <t>A compléter</t>
  </si>
  <si>
    <r>
      <t>DEMANDEUR DE L'</t>
    </r>
    <r>
      <rPr>
        <sz val="11"/>
        <color theme="1"/>
        <rFont val="Calibri"/>
        <family val="2"/>
      </rPr>
      <t>É</t>
    </r>
    <r>
      <rPr>
        <sz val="11"/>
        <color theme="1"/>
        <rFont val="Calibri"/>
        <family val="2"/>
        <scheme val="minor"/>
      </rPr>
      <t>VALUATION</t>
    </r>
  </si>
  <si>
    <t>NOM</t>
  </si>
  <si>
    <t>PRÉNOM</t>
  </si>
  <si>
    <t>MAIL</t>
  </si>
  <si>
    <t>TÉLÉPHONE</t>
  </si>
  <si>
    <t>RESPONSABLE DE L'ÉVALUATION</t>
  </si>
  <si>
    <t>PRODUIT ÉVALUÉ</t>
  </si>
  <si>
    <t>Nom ou marque commerciale du fournisseur</t>
  </si>
  <si>
    <t>Adresse du fournisseur</t>
  </si>
  <si>
    <t>Référence du modèle donnée par le fournisseur</t>
  </si>
  <si>
    <t xml:space="preserve">Engagement sur la durée de mise à disposition sans frais de la documentation technique </t>
  </si>
  <si>
    <t>Colonne B</t>
  </si>
  <si>
    <t>Colonne C</t>
  </si>
  <si>
    <t>Réparateurs</t>
  </si>
  <si>
    <t>Utilisateurs</t>
  </si>
  <si>
    <t>Années de disponibilité</t>
  </si>
  <si>
    <t>à 5</t>
  </si>
  <si>
    <t>à 10</t>
  </si>
  <si>
    <t>à 15</t>
  </si>
  <si>
    <t>ou plus</t>
  </si>
  <si>
    <t>Type de documentation</t>
  </si>
  <si>
    <t>Nombre de points</t>
  </si>
  <si>
    <t>TOTAL</t>
  </si>
  <si>
    <t xml:space="preserve">Identification sans équivoque du produit </t>
  </si>
  <si>
    <t>Schéma démontage ou vue éclatée</t>
  </si>
  <si>
    <t>Schémas de câblage et de raccordement</t>
  </si>
  <si>
    <t>Schémas des cartes électroniques</t>
  </si>
  <si>
    <t>NA</t>
  </si>
  <si>
    <t>Liste du matériel de réparation et de test nécessaire</t>
  </si>
  <si>
    <t>Manuel technique d'instructions relatives à la réparation</t>
  </si>
  <si>
    <t>Codes d'erreurs et de diagnostic</t>
  </si>
  <si>
    <t>Informations sur composants et diagnostic</t>
  </si>
  <si>
    <t>Accès aux incidents signalés et enregistrés dans l'équipement</t>
  </si>
  <si>
    <t>Bulletins techniques</t>
  </si>
  <si>
    <t>Encadrement spécifique de l'utilisation et d'entretien (opérations conseillées, instructions de sécurité et de réparation, répercussions éventuelles sur la garantie)</t>
  </si>
  <si>
    <t>Informations sur accès aux réparateurs professionnels</t>
  </si>
  <si>
    <t xml:space="preserve">PRECISIONS : </t>
  </si>
  <si>
    <r>
      <t xml:space="preserve">- </t>
    </r>
    <r>
      <rPr>
        <b/>
        <sz val="10"/>
        <color theme="1"/>
        <rFont val="Calibri"/>
        <family val="2"/>
        <scheme val="minor"/>
      </rPr>
      <t xml:space="preserve">Documents / Informations </t>
    </r>
    <r>
      <rPr>
        <sz val="10"/>
        <color theme="1"/>
        <rFont val="Calibri"/>
        <family val="2"/>
        <scheme val="minor"/>
      </rPr>
      <t>: Les informations peuvent librement être réparties à l’initiative du producteur dans des documents divers physiques ou dématérialisés. Les points de la notation sont attribués si l’information visée est disponible dans un quelconque document.</t>
    </r>
  </si>
  <si>
    <r>
      <t xml:space="preserve">- </t>
    </r>
    <r>
      <rPr>
        <b/>
        <sz val="10"/>
        <color theme="1"/>
        <rFont val="Calibri"/>
        <family val="2"/>
        <scheme val="minor"/>
      </rPr>
      <t>Langue des documents</t>
    </r>
    <r>
      <rPr>
        <sz val="10"/>
        <color theme="1"/>
        <rFont val="Calibri"/>
        <family val="2"/>
        <scheme val="minor"/>
      </rPr>
      <t xml:space="preserve"> : Conformément à la Loi du 4 août 1994 relative à l’emploi de la langue française, les informations destinées aux consommateurs doivent être libellées en français ; l’anglais est toléré pour les aspects très techniques destinés aux réparateurs professionnels (exemple : les bulletins techniques).</t>
    </r>
  </si>
  <si>
    <r>
      <t xml:space="preserve">- </t>
    </r>
    <r>
      <rPr>
        <b/>
        <sz val="10"/>
        <color theme="1"/>
        <rFont val="Calibri"/>
        <family val="2"/>
        <scheme val="minor"/>
      </rPr>
      <t>Bulletins techniques</t>
    </r>
    <r>
      <rPr>
        <sz val="10"/>
        <color theme="1"/>
        <rFont val="Calibri"/>
        <family val="2"/>
        <scheme val="minor"/>
      </rPr>
      <t xml:space="preserve"> : Ce libellé recouvre des annonces faites par le producteur à destination des réparateurs professionnels, les informant par exemple de bugs récemment découverts, des corrections à y apporter, de la rupture d’approvisionnement de pièces qui ont été remplacées par d’autres. Les points sont attribués si l’édition d’un bulletin technique est prévue au fil de l’eau (lorsque c’est nécessaire). </t>
    </r>
  </si>
  <si>
    <r>
      <t xml:space="preserve">- </t>
    </r>
    <r>
      <rPr>
        <b/>
        <sz val="10"/>
        <color theme="1"/>
        <rFont val="Calibri"/>
        <family val="2"/>
        <scheme val="minor"/>
      </rPr>
      <t>Informations sur l'accès aux réparateurs professionnels</t>
    </r>
    <r>
      <rPr>
        <sz val="10"/>
        <color theme="1"/>
        <rFont val="Calibri"/>
        <family val="2"/>
        <scheme val="minor"/>
      </rPr>
      <t xml:space="preserve"> : Le producteur ou l’importateur est libre d’indiquer aux consommateurs les réparateurs professionnels de son choix </t>
    </r>
  </si>
  <si>
    <r>
      <t xml:space="preserve">- </t>
    </r>
    <r>
      <rPr>
        <b/>
        <sz val="10"/>
        <color theme="1"/>
        <rFont val="Calibri"/>
        <family val="2"/>
        <scheme val="minor"/>
      </rPr>
      <t>Instructions pour l'auto-réparation</t>
    </r>
    <r>
      <rPr>
        <sz val="10"/>
        <color theme="1"/>
        <rFont val="Calibri"/>
        <family val="2"/>
        <scheme val="minor"/>
      </rPr>
      <t xml:space="preserve"> : Les points correspondant aux années de disponibilité sont accordés seulement si une ou plusieurs opérations sont proposées aux consommateurs pour l’autoréparation, avec les consignes de sécurité adéquates, dans une rubrique spécifique sous le titre « autoréparation », par exemple au sein du 'manuel technique ou de la notice de conseils d’utilisation et d’entretien. L’article L 441-5 du code de la consommation précise la responsabilité du producteur concernant l’autoréparation.</t>
    </r>
  </si>
  <si>
    <t>2.1 - Facilité démontage pièces
Pièces de la liste 2</t>
  </si>
  <si>
    <t>2.2 - Outils nécessaires au démontage (liste 2)</t>
  </si>
  <si>
    <t>Type d'outils</t>
  </si>
  <si>
    <t>Nombre d'étapes pour accès unitaire à la pièce</t>
  </si>
  <si>
    <t>ND/NA (1)</t>
  </si>
  <si>
    <t>8 à 13</t>
  </si>
  <si>
    <t>4 à 7</t>
  </si>
  <si>
    <t>1 à 3</t>
  </si>
  <si>
    <t>ND/NA</t>
  </si>
  <si>
    <t>Outils propriétaires</t>
  </si>
  <si>
    <t>Outils spécifiques</t>
  </si>
  <si>
    <t>Sans outil, outils communs (2)</t>
  </si>
  <si>
    <t>ou 14 et plus</t>
  </si>
  <si>
    <t>Pièce de la liste 2</t>
  </si>
  <si>
    <t>Nombre de points (3)</t>
  </si>
  <si>
    <t>Sangle</t>
  </si>
  <si>
    <t>Tube</t>
  </si>
  <si>
    <t>Eléments de sécurité</t>
  </si>
  <si>
    <t>Toile</t>
  </si>
  <si>
    <t>Moteur ou frein</t>
  </si>
  <si>
    <t>(2) Ou bien outil fourni avec la pièce de rechange.</t>
  </si>
  <si>
    <t>(1) ND/NA = non démontable ou non accessible unitairement</t>
  </si>
  <si>
    <t>(3) Prendre la notation la plus défavorable si plusieurs outils sont impliqués.</t>
  </si>
  <si>
    <t>Le nombre maximal de points est 15. Note pour ce sous-critère = (nombre de points obtenus/15) × 10</t>
  </si>
  <si>
    <t>Le nombre maximal de points est 20. Note pour ce sous-critère = (nombre de points obtenus/20) × 10</t>
  </si>
  <si>
    <t>2.3 - Caractéristiques des fixations</t>
  </si>
  <si>
    <t>Type de fixation</t>
  </si>
  <si>
    <t>Ni amovible,</t>
  </si>
  <si>
    <t>Amovible,</t>
  </si>
  <si>
    <t>Amovible et réutilisable (4)</t>
  </si>
  <si>
    <t>ni réutilisable</t>
  </si>
  <si>
    <t>non réutilisable</t>
  </si>
  <si>
    <t>Pièces de la liste 1 et de la liste 2</t>
  </si>
  <si>
    <t>Nombre de points (5)</t>
  </si>
  <si>
    <t>Montants verticaux</t>
  </si>
  <si>
    <t>Coulisses, balais, joints</t>
  </si>
  <si>
    <t>Tambours et arbres</t>
  </si>
  <si>
    <t>Accouplements</t>
  </si>
  <si>
    <t>Onduleur, piles et batteries</t>
  </si>
  <si>
    <t xml:space="preserve">Détections et commandes d'ouverture </t>
  </si>
  <si>
    <t xml:space="preserve">Feux clignotants </t>
  </si>
  <si>
    <t xml:space="preserve">Palpeurs </t>
  </si>
  <si>
    <t>(4) Ou bien fixation fournie avec la pièce de rechange.</t>
  </si>
  <si>
    <t>(5) Prendre la notation la plus défavorable si plusieurs fixations sont impliquées.</t>
  </si>
  <si>
    <t>Le nombre maximal de points est 28. Note pour ce sous-critère = (nombre de points obtenus/28) × 10.</t>
  </si>
  <si>
    <t>3.1 - Disponibilité des pièces liste 2 
(en achat direct auprès du producteur)</t>
  </si>
  <si>
    <t>Colonne A</t>
  </si>
  <si>
    <t>Colonne D</t>
  </si>
  <si>
    <t>Producteur</t>
  </si>
  <si>
    <t>Distributeurs de pièces</t>
  </si>
  <si>
    <t xml:space="preserve">Utilisateurs </t>
  </si>
  <si>
    <t>détachées</t>
  </si>
  <si>
    <t>15 ou plus</t>
  </si>
  <si>
    <t>Pièces de la liste 2</t>
  </si>
  <si>
    <t>(*) Liste 2 : liste des 3 à 5 pièces détachées au maximum (selon la catégorie d'équipements concernée) dont la casse ou les pannes sont les plus fréquentes.</t>
  </si>
  <si>
    <t>Le nombre maximal de points est 280. Note pour ce sous-critère = (nombre de points obtenus/280) × 10.</t>
  </si>
  <si>
    <t>3.2 - Disponibilité des pièces de la liste 1 (en achant direct auprès du producteur)</t>
  </si>
  <si>
    <t>Pièces de la liste 1</t>
  </si>
  <si>
    <t>Coulisses balais joints</t>
  </si>
  <si>
    <t>Onduleur, piles, batteries</t>
  </si>
  <si>
    <t>Palpeurs</t>
  </si>
  <si>
    <t>(**) Liste 1 : liste de 10 autres pièces détachées au maximum (selon la catégorie d'équipements concernée) dont le bon état est nécessaire au fonctionnement de l'équipement.</t>
  </si>
  <si>
    <t>Le nombre maximal de points est 504. Note pour ce sous-critère = (nombre de points obtenus/504) × 10.</t>
  </si>
  <si>
    <t>3.3 - Délai de livraison des pièces de la liste 2</t>
  </si>
  <si>
    <t>et plus</t>
  </si>
  <si>
    <t>à 3</t>
  </si>
  <si>
    <t xml:space="preserve">Moteur ou frein </t>
  </si>
  <si>
    <t>Le nombre maximal de points est 60. Note pour ce sous-critère = (nombre de points obtenus/60) × 10</t>
  </si>
  <si>
    <t xml:space="preserve">3.4 - Délai de livraison des pièces de la liste 1 </t>
  </si>
  <si>
    <t xml:space="preserve">Montants verticaux </t>
  </si>
  <si>
    <t xml:space="preserve">Accouplements </t>
  </si>
  <si>
    <t>Détections et commandes d'ouverture</t>
  </si>
  <si>
    <t>Feux clignotants</t>
  </si>
  <si>
    <t>Le nombre maximal de points est 108. Note pour ce sous-critère = (nombre de points obtenus/108) × 10.</t>
  </si>
  <si>
    <r>
      <t>CRIT</t>
    </r>
    <r>
      <rPr>
        <b/>
        <sz val="14"/>
        <color theme="1"/>
        <rFont val="Calibri"/>
        <family val="2"/>
      </rPr>
      <t>È</t>
    </r>
    <r>
      <rPr>
        <b/>
        <sz val="14"/>
        <color theme="1"/>
        <rFont val="Calibri"/>
        <family val="2"/>
        <scheme val="minor"/>
      </rPr>
      <t>RE 4 : PRIX DES PI</t>
    </r>
    <r>
      <rPr>
        <b/>
        <sz val="14"/>
        <color theme="1"/>
        <rFont val="Calibri"/>
        <family val="2"/>
      </rPr>
      <t>È</t>
    </r>
    <r>
      <rPr>
        <b/>
        <sz val="14"/>
        <color theme="1"/>
        <rFont val="Calibri"/>
        <family val="2"/>
        <scheme val="minor"/>
      </rPr>
      <t>CES D</t>
    </r>
    <r>
      <rPr>
        <b/>
        <sz val="14"/>
        <color theme="1"/>
        <rFont val="Calibri"/>
        <family val="2"/>
      </rPr>
      <t>É</t>
    </r>
    <r>
      <rPr>
        <b/>
        <sz val="14"/>
        <color theme="1"/>
        <rFont val="Calibri"/>
        <family val="2"/>
        <scheme val="minor"/>
      </rPr>
      <t>TACH</t>
    </r>
    <r>
      <rPr>
        <b/>
        <sz val="14"/>
        <color theme="1"/>
        <rFont val="Calibri"/>
        <family val="2"/>
      </rPr>
      <t>É</t>
    </r>
    <r>
      <rPr>
        <b/>
        <sz val="14"/>
        <color theme="1"/>
        <rFont val="Calibri"/>
        <family val="2"/>
        <scheme val="minor"/>
      </rPr>
      <t>ES</t>
    </r>
  </si>
  <si>
    <t>Porte souple rapide</t>
  </si>
  <si>
    <t>PRECISIONS :</t>
  </si>
  <si>
    <r>
      <rPr>
        <b/>
        <u/>
        <sz val="9"/>
        <color theme="1"/>
        <rFont val="Calibri"/>
        <family val="2"/>
        <scheme val="minor"/>
      </rPr>
      <t>Rappel des dispositions réglementaires</t>
    </r>
    <r>
      <rPr>
        <sz val="9"/>
        <color theme="1"/>
        <rFont val="Calibri"/>
        <family val="2"/>
        <scheme val="minor"/>
      </rPr>
      <t xml:space="preserve">
«</t>
    </r>
    <r>
      <rPr>
        <i/>
        <sz val="9"/>
        <color theme="1"/>
        <rFont val="Calibri"/>
        <family val="2"/>
        <scheme val="minor"/>
      </rPr>
      <t xml:space="preserve"> Sous-critère 4.1. Rapport entre le prix de vente des pièces par le constructeur ou l’importateur et le prix de vente des équipements par le constructeur ou l’importateur.
Le critère est établi en faisant le rapport entre :
[le prix hors taxe de la pièce la plus chère de la liste 2 + (moyenne des prix hors taxe des autres pièces de la liste 2)]/2
et le prix hors taxe du modèle de l’équipement concerné,
où chaque prix s’entend comme le prix hors taxes du barème tarifaire en vigueur au moment du calcul de l’indice et figurant dans les conditions générales de vente du fabricant ou de l’importateur, ou à défaut dans tout document contractuel pertinent.
Dans le cas où un fabricant ou un importateur dispose, pour les pièces ou les équipements considérés, de plusieurs barèmes tarifaires selon les différentes catégories de clients distributeurs ou vendeurs, les prix retenus pour le calcul de l’indice sont ceux du barème ayant représenté la part la plus élevée du chiffre d’affaires du fabricant ou de l’importateur pour le type de pièces ou le type d’équipement concernés, au cours du dernier exercice clos.
Dans le cas où certaines de ces pièces sont indissociables ou bien dans le cas où la pièce visée est intégrée à un module, qui est seul disponible, le prix à prendre en compte est le prix cumulé des pièces ou le prix du module. </t>
    </r>
    <r>
      <rPr>
        <sz val="9"/>
        <color theme="1"/>
        <rFont val="Calibri"/>
        <family val="2"/>
        <scheme val="minor"/>
      </rPr>
      <t>»</t>
    </r>
  </si>
  <si>
    <r>
      <rPr>
        <b/>
        <sz val="10"/>
        <color theme="1"/>
        <rFont val="Calibri"/>
        <family val="2"/>
        <scheme val="minor"/>
      </rPr>
      <t xml:space="preserve">Déduction des frais de livraison : </t>
    </r>
    <r>
      <rPr>
        <sz val="10"/>
        <color theme="1"/>
        <rFont val="Calibri"/>
        <family val="2"/>
        <scheme val="minor"/>
      </rPr>
      <t xml:space="preserve">Le principe retenu est de procéder à un calcul hors frais de transport ou de livraison. Si ces derniers sont inclus dans les tarifs des conditions générales de vente, il appartient au producteur ou importateur de les déduire pour procéder au calcul du ratio. En particulier pour le prix des pièces détachées, deux modalités sont possibles pour déduire les frais de transport ou de livraison : unitairement pour chacune des pièces de la liste 2 ou forfaitairement (en valeur absolue ou en pourcentage). Il en va de même pour le prix de l’équipement neuf.   </t>
    </r>
  </si>
  <si>
    <r>
      <rPr>
        <b/>
        <sz val="10"/>
        <color theme="1"/>
        <rFont val="Calibri"/>
        <family val="2"/>
        <scheme val="minor"/>
      </rPr>
      <t xml:space="preserve">Pièce(s) détachée(s) faisant partie d’un lot : </t>
    </r>
    <r>
      <rPr>
        <sz val="10"/>
        <color theme="1"/>
        <rFont val="Calibri"/>
        <family val="2"/>
        <scheme val="minor"/>
      </rPr>
      <t xml:space="preserve">Dans le cas où l’une ou plusieurs des pièces de la liste 2 font partie d’un lot proposé à la vente ou de tout autre sous-ensemble de pièces indissociables, le prix de la pièce concernée est le prix de ce sous ensemble. </t>
    </r>
  </si>
  <si>
    <r>
      <rPr>
        <b/>
        <sz val="10"/>
        <color theme="1"/>
        <rFont val="Calibri"/>
        <family val="2"/>
        <scheme val="minor"/>
      </rPr>
      <t>Pièce non disponible :</t>
    </r>
    <r>
      <rPr>
        <sz val="10"/>
        <color theme="1"/>
        <rFont val="Calibri"/>
        <family val="2"/>
        <scheme val="minor"/>
      </rPr>
      <t xml:space="preserve"> Dans le cas où, au moment du calcul de l’indice, une pièce de la liste 2 n’est pas disponible (c’est-à-dire auprès d'aucune catégorie d'acteur), le nombre de points attribués pour le critère 4 relatif aux prix des pièces détachées est 0.  </t>
    </r>
  </si>
  <si>
    <r>
      <rPr>
        <b/>
        <sz val="10"/>
        <color theme="1"/>
        <rFont val="Calibri"/>
        <family val="2"/>
        <scheme val="minor"/>
      </rPr>
      <t xml:space="preserve">Pièces non gérées par le producteur ou l’importateur : </t>
    </r>
    <r>
      <rPr>
        <sz val="10"/>
        <color theme="1"/>
        <rFont val="Calibri"/>
        <family val="2"/>
        <scheme val="minor"/>
      </rPr>
      <t>Dans le cas où des pièces de la liste 2 ne sont pas gérées par le producteur ou l’importateur, le prix des pièces à considérer est alors celui des conditions générales de vente du fournisseur au moment du calcul de l'indice.</t>
    </r>
  </si>
  <si>
    <r>
      <rPr>
        <b/>
        <sz val="10"/>
        <color theme="1"/>
        <rFont val="Calibri"/>
        <family val="2"/>
        <scheme val="minor"/>
      </rPr>
      <t xml:space="preserve">Options de produits portant la même référence : </t>
    </r>
    <r>
      <rPr>
        <sz val="10"/>
        <color theme="1"/>
        <rFont val="Calibri"/>
        <family val="2"/>
        <scheme val="minor"/>
      </rPr>
      <t xml:space="preserve">Dans le cas où les options sont proposées pour la même référence, et qu’elles n’ont pas d’influence sur les caractéristiques techniques aux fins du calcul de l’indice, alors le calcul du ratio prix à réaliser à partir du prix des pièces détachées et du prix de la version la plus courante du produit concerné. </t>
    </r>
  </si>
  <si>
    <r>
      <rPr>
        <b/>
        <sz val="10"/>
        <color theme="1"/>
        <rFont val="Calibri"/>
        <family val="2"/>
        <scheme val="minor"/>
      </rPr>
      <t xml:space="preserve">Absence d’une pièce : </t>
    </r>
    <r>
      <rPr>
        <sz val="10"/>
        <color theme="1"/>
        <rFont val="Calibri"/>
        <family val="2"/>
        <scheme val="minor"/>
      </rPr>
      <t xml:space="preserve">Si l’équipement ne comporte pas une pièce listée dans la liste 1 ou 2 de la catégorie concernée alors le prix de la pièce absente n’apparait pas dans le calcul du ratio. </t>
    </r>
  </si>
  <si>
    <t>Critère PRIX</t>
  </si>
  <si>
    <t>Notation</t>
  </si>
  <si>
    <t>Choix à sélectionner</t>
  </si>
  <si>
    <t>Valeur                   (en euros)</t>
  </si>
  <si>
    <t>Score                                     (en %)</t>
  </si>
  <si>
    <t>POINTS                                                 (/100)</t>
  </si>
  <si>
    <t>NOTE
(/10)</t>
  </si>
  <si>
    <t>Prix hors taxe de la pièce la plus chère (liste 2)</t>
  </si>
  <si>
    <t>Moyenne hors taxe des prix des autres pièces (liste 2)</t>
  </si>
  <si>
    <t>Prix hors taxe du modèle de l'équipement concerné</t>
  </si>
  <si>
    <t>Le nombre de points obtenu pour ce critère est déterminé de la façon suivante :</t>
  </si>
  <si>
    <t>- si le résultat du rapport est supérieur à 0,3 alors le nombre de points est 0 ;</t>
  </si>
  <si>
    <t>- si le résultat du rapport est inférieur à 0,1 alors le nombre de points est 100 ;</t>
  </si>
  <si>
    <t>- si le résultat du rapport est compris entre 0,1 et 0,3 alors le nombre de points est déterminé selon le tableau de correspondance</t>
  </si>
  <si>
    <t>suivant :</t>
  </si>
  <si>
    <t>DATA</t>
  </si>
  <si>
    <t>y</t>
  </si>
  <si>
    <t>x</t>
  </si>
  <si>
    <t>a</t>
  </si>
  <si>
    <t>b</t>
  </si>
  <si>
    <t>y '</t>
  </si>
  <si>
    <t xml:space="preserve">x ' </t>
  </si>
  <si>
    <t>5.1 Assistance à distance sans frais</t>
  </si>
  <si>
    <t>Colonne A Utilisateurs</t>
  </si>
  <si>
    <t>Colonne B
Distributeurs</t>
  </si>
  <si>
    <t>Colonne C 
Réparateurs</t>
  </si>
  <si>
    <t>Impossible</t>
  </si>
  <si>
    <t>Possible</t>
  </si>
  <si>
    <t xml:space="preserve">Nombre de points </t>
  </si>
  <si>
    <t>Informations à distance ou sur le site internet</t>
  </si>
  <si>
    <t>Hotline</t>
  </si>
  <si>
    <t>Aide au diagnostic à distance</t>
  </si>
  <si>
    <t>Aide à la réparation à distance</t>
  </si>
  <si>
    <t>Le nombre maximal de points est 12. Note pour ce sous-critère = (nombre de points obtenus / 12) x 10</t>
  </si>
  <si>
    <t>5.2 Autres</t>
  </si>
  <si>
    <t>Accès libre aux réglages du fabricant</t>
  </si>
  <si>
    <t>Présence d'alertes de maintenance</t>
  </si>
  <si>
    <t>Absence de blocage cycles de maintenance</t>
  </si>
  <si>
    <t>Le nombre maximal de points est 9. Note pour ce sous-critère = (nombre de points obtenus / 9) x 10</t>
  </si>
  <si>
    <r>
      <rPr>
        <b/>
        <u/>
        <sz val="11"/>
        <color theme="1"/>
        <rFont val="Calibri"/>
        <family val="2"/>
        <scheme val="minor"/>
      </rPr>
      <t>PR</t>
    </r>
    <r>
      <rPr>
        <b/>
        <u/>
        <sz val="11"/>
        <color theme="1"/>
        <rFont val="Calibri"/>
        <family val="2"/>
      </rPr>
      <t>É</t>
    </r>
    <r>
      <rPr>
        <b/>
        <u/>
        <sz val="11"/>
        <color theme="1"/>
        <rFont val="Calibri"/>
        <family val="2"/>
        <scheme val="minor"/>
      </rPr>
      <t>CISIONS</t>
    </r>
    <r>
      <rPr>
        <b/>
        <sz val="11"/>
        <color theme="1"/>
        <rFont val="Calibri"/>
        <family val="2"/>
        <scheme val="minor"/>
      </rPr>
      <t xml:space="preserve"> : </t>
    </r>
  </si>
  <si>
    <t>- Une assistance à distance comprend tout système ayant pour but de faciliter la recherche d'informations en cas de panne, de renseignements pour identifier l’origine d’une panne ou d'aide à distance pour effectuer la réparation. En cas d'aide à la réparation à distance, le dispositif doit être capable de fournir un accompagnement technique et précis à l'utilisateur en Français.</t>
  </si>
  <si>
    <t>Mise à jour système moteur : possibilité de mettre à jour le software du moteur pour corriger les dysfonctionnements et/ou apporter une compatibilité avec un protocole de communication.</t>
  </si>
  <si>
    <t>- Hotline, les points pour cette ligne sont attribués en cas d’assistance téléphonique par un expert de la marque. La hotline peut être disponible soit pour l'assistance, soit pour le diagnostic, soit pour l'aide à la réparation à distance. Elle peut être téléphonique ou en visioconférence.</t>
  </si>
  <si>
    <t xml:space="preserve">La recharge de la batterie moteur fait référence à la possiblité de recharger la batterie soit par l'utilisateur final soit auprès des réparateurs ou du fabricant. Si la recharge de batterie nécessite le démontage du moteur, il n'est pas possible d'attribuer les points pour la colonne C "Consommateurs" </t>
  </si>
  <si>
    <t>- Les dispositifs d'assistance à distance comprennent : les informations à distance (site internet, FAQ, etc.), l'aide au diagnostic à distance (tchat, application incluse dans l'équipement, arbre de décision interactif, etc.) et l'aide à la réparation à distance (prise en main de l'appareil à distance, etc.)</t>
  </si>
  <si>
    <t>- Les dispositifs d'aide à distance doivent être intégralement gratuits (y compris les appels téléphoniques dans le cas d'une hotline).</t>
  </si>
  <si>
    <t>Critère</t>
  </si>
  <si>
    <t>Sous-critère</t>
  </si>
  <si>
    <t>Note du sous-critère
(sur 10)</t>
  </si>
  <si>
    <t>Coefficient du sous-critère</t>
  </si>
  <si>
    <t>Note du critère
(sur 20)</t>
  </si>
  <si>
    <t>Total des notes des critères
(sur 100)</t>
  </si>
  <si>
    <t>1. Documentation</t>
  </si>
  <si>
    <t>1.1. Durée de disponibilité de la documentation technique et relative aux conseils d'utilisation et d'entretien</t>
  </si>
  <si>
    <t>2. Démontabilité et accès, outils, fixations</t>
  </si>
  <si>
    <t>2.1.Facilité de démontage des pièces de la liste 2 (*)</t>
  </si>
  <si>
    <t>2.2. Outils nécessaires (liste 2)</t>
  </si>
  <si>
    <t>2.3. Caractéristiques des fixations entre les pièces de la liste 1 (**) et de la liste 2</t>
  </si>
  <si>
    <t>3. Disponibilité des pièces détachées</t>
  </si>
  <si>
    <t>3.1. Durée de disponibilité des pièces de la liste 2</t>
  </si>
  <si>
    <t>3.2. Durée de disponibilité des pièces de la liste 1</t>
  </si>
  <si>
    <t>3.3. Délai de livraison des pièces de la liste 2</t>
  </si>
  <si>
    <t>3.4. Délai de livraison des pièces de la liste 1</t>
  </si>
  <si>
    <t>4. Prix des pièces détachées</t>
  </si>
  <si>
    <t>4.1. Rapport prix des pièces de la liste 2 sur prix de l'équipement neuf</t>
  </si>
  <si>
    <t>5. Critère spécifique</t>
  </si>
  <si>
    <t>5.1.</t>
  </si>
  <si>
    <t>5.2.</t>
  </si>
  <si>
    <t>Note de l'indice</t>
  </si>
  <si>
    <t>Selon la note ainsi obtenue, les codes couleurs suivants sont utilisés pour l'affichage de l'indice :</t>
  </si>
  <si>
    <t>1. Note supérieure ou égale à 0 et inférieure ou égale à 1,9 : rouge, référence Pantone 186 C ;</t>
  </si>
  <si>
    <t>2. Note supérieure ou égale à 2 et inférieure ou égale à 3,9 : orange, référence Pantone 1 585 C ;</t>
  </si>
  <si>
    <t>3. Note supérieure ou égale à 4 et inférieure ou égale à 5,9 : jaune, référence Pantone 7 548 C ;</t>
  </si>
  <si>
    <t>4. Note supérieure ou égale à 6 et inférieure ou égale à 7,9 : vert clair, référence Pantone 2 291 C ;</t>
  </si>
  <si>
    <t>5. Note supérieure ou égale à 8 et inférieure ou égale à 10 : vert foncé, référence Pantone 347 C.</t>
  </si>
  <si>
    <t>La signalétique obligatoire pour l'affichage du score de réparabilité est la représentation graphique constituée de la mention « score de réparabilité » et du pictogramme indiquant la note de l'indice ci-dessous.</t>
  </si>
  <si>
    <t>Une étape est une opération qui aboutit à la dépose d'un composant ou d'une pièce ou à un changement d'outil. Un composant peut comprendre une ou plusieurs pièces.</t>
  </si>
  <si>
    <t xml:space="preserve">Critère 1  </t>
  </si>
  <si>
    <t>Durée de disponibilité de la documentation technique et relative aux conseils d'utilisation et d'entretien :</t>
  </si>
  <si>
    <t xml:space="preserve">Déterminé par l'engagement du producteur à rendre disponibles gratuitement, en nombre d'années, des documents techniques auprès des réparateurs agréés et indépendants </t>
  </si>
  <si>
    <t>et auprès des consommateurs ainsi que des documents relatifs aux conseils d'utilisation et d'entretien auprès des consommateurs, à partir de la mise sur le marché de la dernière unité</t>
  </si>
  <si>
    <t>"Informations sur composants et diagnostic" : informations sur les composants et informations relatives aux arbres de diagnostic pour identifier les pannes</t>
  </si>
  <si>
    <t>"Instructions logicielles (y compris réinitialisation)" : informations sur la programmation et le règlage des produits</t>
  </si>
  <si>
    <t xml:space="preserve">Critère 2  </t>
  </si>
  <si>
    <t>Démontabilité et accès, outils, fixations </t>
  </si>
  <si>
    <t>Sous-critère 2.1. - Facilité de démontage des pièces de la liste 2</t>
  </si>
  <si>
    <t>Déterminé par le nombre d'étapes de démontage permettant, pour chaque pièce de la liste 2, d'accéder unitairement à cette pièce et de la désolidariser de l'équipement</t>
  </si>
  <si>
    <t>en vue de son remplacement. Un lien est établi entre la notation de ce sous-critère et celle du sous-critère 3.1, dans le cas où une pièce n'est pas démontable : la note zéro se répercute alors d'un sous-critère à l'autre</t>
  </si>
  <si>
    <t>Sous-critère 2.2. - Outils nécessaires</t>
  </si>
  <si>
    <t>Déterminé par le type d'outils nécessaires au démontage de chaque pièce de la liste 2, selon la typologie distinguant les outils « communs », « spécifiques » ou « propriétaires" (voir onglet dédié)</t>
  </si>
  <si>
    <t>Sous-critère 2.3. Caractéristiques des fixations</t>
  </si>
  <si>
    <t>Déterminé, pour chaque pièce des listes 1 et 2, par le type des fixations assurant leur assemblage aux autres pièces de l'équipement, selon la typologie distinguant les fixations « amovibles et réutilisables », « amovibles et non réutilisables », ou « ni amovibles ni réutilisables »</t>
  </si>
  <si>
    <t>Critère 3</t>
  </si>
  <si>
    <t>Disponibilité des pièces détachées</t>
  </si>
  <si>
    <t>Sous-critère 3.1. - Durée de disponibilité des pièces de la liste 2</t>
  </si>
  <si>
    <t>Déterminé par l'engagement du producteur à rendre disponibles, en nombre d'années, les pièces de la liste 2, auprès des distributeurs en pièces détachées, des réparateurs agréés et indépendants et auprès des consommateurs, à partir de la mise sur le marché de la dernière unité.</t>
  </si>
  <si>
    <t>Sous-critère 3.2. - Durée de disponibilité des pièces de la liste 1</t>
  </si>
  <si>
    <t>Déterminé par l'engagement du producteur à rendre disponible, en nombre d'années, les pièces de la liste 1, auprès des distributeurs en pièces détachées, des réparateurs agréés et indépendants et auprès des consommateurs, à partir de la mise sur le marché de la dernière unité</t>
  </si>
  <si>
    <t>Sous-critère 3.3. - Délai de livraison des pièces de la liste 2</t>
  </si>
  <si>
    <t>Déterminé par l'engagement du producteur à respecter un délai de livraison, en nombre de jours ouvrables à compter du jour de la commande, des pièces de la liste 2, auprès des distributeurs en pièces détachées, des réparateurs agréés et indépendants et auprès des consommateurs</t>
  </si>
  <si>
    <t>Sous-critère 3.4. - Délai de livraison des pièces de la liste 1</t>
  </si>
  <si>
    <t>éterminé par l'engagement du producteur à respecter un délai de livraison, en nombre de jours ouvrables à compter du jour de la commande, des pièces de la liste 1, auprès des distributeurs en pièces détachées, des réparateurs agréés et indépendants et auprès des consommateurs</t>
  </si>
  <si>
    <t>Critère 4</t>
  </si>
  <si>
    <t>Prix des pièces détachées</t>
  </si>
  <si>
    <t>Rapport entre le prix de vente des pièces par le producteur ou l'importateur et le prix de vente des équipements par le producteur ou l'importateur :</t>
  </si>
  <si>
    <t>Le critère est établi en faisant le rapport :</t>
  </si>
  <si>
    <t>entre,</t>
  </si>
  <si>
    <t>(prix hors taxe de la pièce la plus chère de la liste 2 + moyenne des prix hors taxe des autres pièces de la liste 2)/2</t>
  </si>
  <si>
    <t>et,</t>
  </si>
  <si>
    <t>Le prix hors taxe du modèle de l'équipement concerné</t>
  </si>
  <si>
    <t>où chaque prix s'entend comme le prix hors taxes du barème tarifaire en vigueur au moment du calcul de l'indice et figurant dans les conditions générales de vente du producteur ou de l'importateur, ou à défaut dans tout document contractuel pertinent</t>
  </si>
  <si>
    <t>Dans le cas où un producteur ou un importateur dispose, pour les pièces ou les équipements considérés, de plusieurs barèmes tarifaires selon les différentes catégories de clients distributeurs ou vendeurs,</t>
  </si>
  <si>
    <t>les prix retenus pour le calcul de l'indice sont ceux du barème ayant représenté la part la plus élevée du chiffre d'affaires du producteur ou de l'importateur pour les pièces ou l'équipement concernés, au cours du dernier exercice clos</t>
  </si>
  <si>
    <t>Pour les équipements et pièces nouvellement mis sur le marché, en cas de pluralité de barèmes, les prix retenus sont ceux du barème où ils sont les plus bas.</t>
  </si>
  <si>
    <t>Dans le cas où certaines de ces pièces sont indissociables ou bien dans le cas où la pièce visée est intégrée à un module, qui est seul disponible, le prix à prendre en compte est le prix cumulé des pièces ou le prix du module.</t>
  </si>
  <si>
    <t>Critère 5</t>
  </si>
  <si>
    <t xml:space="preserve">Critère spécifique </t>
  </si>
  <si>
    <t>Sous-critère 5.1. - Assistance à distance sans frais</t>
  </si>
  <si>
    <t>Une assistance à distance comprend tout système ayant pour but de faciliter la recherche d'informations en</t>
  </si>
  <si>
    <t>cas de panne, de renseignements pour identifier l’origine d’une panne ou d'aide à distance pour effectuer la</t>
  </si>
  <si>
    <t>réparation. En cas d'aide à la réparation à distance, le dispositif doit être capable de fournir un</t>
  </si>
  <si>
    <t>accompagnement technique et précis à l'utilisateur.</t>
  </si>
  <si>
    <t>Les dispositifs d'assistance à distance comprennent les informations à distance (site internet, FAQ, etc.),</t>
  </si>
  <si>
    <t>l'aide au diagnostic à distance (ligne d'appel téléphonique, tchat, application incluse dans l'équipement,</t>
  </si>
  <si>
    <t>arbre de décision interactif etc.) et l'aide à la réparation à distance (ligne d'appel téléphonique, appel par</t>
  </si>
  <si>
    <t>visio, prise en main de l'appareil à distance etc.)</t>
  </si>
  <si>
    <t>Les dispositifs d'aide à distance doivent être intégralement gratuits (y compris les appels téléphoniques</t>
  </si>
  <si>
    <t>dans le cas d'une hotline).</t>
  </si>
  <si>
    <t>Pour l'aide à la réparation à distance (3éme ligne) : il s'agit de la possibilité de réaliser la programmation via une box à distance</t>
  </si>
  <si>
    <t xml:space="preserve">Sous-critère 5.2. - Réglages divers </t>
  </si>
  <si>
    <t>ANNEXE 1 : TERMINOLOGIE UTILISÉE DANS LE CADRE DU CALCUL DE L'INDICE DE RÉPARABILITÉ</t>
  </si>
  <si>
    <t xml:space="preserve">   Réparateur agréé</t>
  </si>
  <si>
    <t xml:space="preserve">Le réparateur agréé est souvent désigné sous le terme de stations techniques ou de centres de services agréés. Il s’agit d’un réparateur professionnel pour lequel un ou plusieurs contrats définissent précisément la relation entre le réparateur agréé et le ou les producteurs. </t>
  </si>
  <si>
    <t xml:space="preserve">   Réparateur indépendant</t>
  </si>
  <si>
    <t>Les réparateurs indépendants sont les réparateurs au sens « d’artisans réparateurs professionnels » désignant les entreprises de la réparation inscrites au répertoire des métiers avec un code APE ou NAFA. Il s’agit de réparateur professionnel n’entrant pas dans la catégorie des réparateurs agréés. Par exemple, 95.11 Z-Z : Réparation d'ordinateurs et d'équipements périphériques; 95.21 Z-Z : Réparation de télévisions, récepteurs radio, Magnétoscopes, lecteurs de CD et DVD, caméscopes destinés à un usage domestique; 95. 22 Z-Z : Réparation d'appareils électroménagers et d'équipements pour la maison et le jardin.</t>
  </si>
  <si>
    <t xml:space="preserve">   Réparateur professionnel </t>
  </si>
  <si>
    <t xml:space="preserve">Réparateur agréé ou réparateur indépendant.  </t>
  </si>
  <si>
    <t xml:space="preserve">   Distributeur en pièces détachées</t>
  </si>
  <si>
    <t>Toute personne physique ou morale faisant partie de la chaîne d'approvisionnement, autre que le producteur ou l'importateur, qui propose à la vente une pièce détachée. Ils sont communément appelés « grossistes en pièces détachés ».</t>
  </si>
  <si>
    <t>D'après la Norme NF EN 45554 "Méthodes générales pour l'évaluation de la capacité de réparation, réutilisation et amélioration des produits liés à l'énergie", 2020.</t>
  </si>
  <si>
    <t xml:space="preserve">   Démontage</t>
  </si>
  <si>
    <t>Processus par lequel un produit, une pièce détachée ou une fixation est démonté(e) de manière à pouvoir ensuite être remonté(e) et rendu(e) opérationnel(le).</t>
  </si>
  <si>
    <t xml:space="preserve">   Remontage</t>
  </si>
  <si>
    <t>Processus par lequel un produit, une pièce détachée ou une fixation est remonté(e) de manière ensuite à remplir son rôle fonctionnel(le) et être rendu(e) opérationnel(le).</t>
  </si>
  <si>
    <t xml:space="preserve">   Réutilisation / Réutilisable</t>
  </si>
  <si>
    <t>Processus par lequel un produit, une pièce détachée ou une fixation, ayant atteint la fin de sa première utilisation, est utilisé(e) dans le même but pour lequel il ou elle a été conçu(e). Une réutilisation après une deuxième ou plusieurs utilisation(s) est également considérée comme une réutilisation.</t>
  </si>
  <si>
    <t xml:space="preserve"> Retour règlage usine</t>
  </si>
  <si>
    <t>Fonctionnalité ou réglage spécifique à activer par le client, si le produit le permet, afin de rétablir la valeur par défaut d’une fonctionnalité spécifique de l’appareil telle qu'elle a été définie en usine et qui est disponible lorsque le client utilise le produit pour la première fois.</t>
  </si>
  <si>
    <t>Inspiré du Règlement (UE) 2019/2021 de la Commission Européenne du 1er octobre 2019 fixant des exigences d’écoconception pour les dispositifs d’affichage électroniques conformément à la Directive 2009/125/CE du Parlement européen et du Conseil, modifiant le règlement (CE) No 1275/2008 de la Commission et abrogeant le règlement (CE) No 642/2009 de la Commission (Texte relatif aux EEE).</t>
  </si>
  <si>
    <t xml:space="preserve">   Mise à jour / Mise à niveau</t>
  </si>
  <si>
    <t>Processus d'amélioration de la fonctionnalité, des performances, de la capacité ou de l'esthétique d'un produit. Ce processus peut impliquer des modifications du logiciel, du micrologiciel et / ou d'un composant matériel du produit.</t>
  </si>
  <si>
    <t xml:space="preserve">   Mise à jour corrective</t>
  </si>
  <si>
    <t>Inspiré de la Norme AFNOR NF EN 13306 X 60-319 de juin 2011 "Ensemble de toutes les actions techniques, administratives et de management durant le cycle de vie d'un bien, destinées à le maintenir ou à le rétablir dans un état dans lequel il peut accomplir la fonction requise"</t>
  </si>
  <si>
    <t>Mise à jour exécutée après détection d'une panne et destinée à remettre un bien ou un logiciel dans un état dans lequel il peut accomplir une fonction requise. Ce type de mise à jour corrige les défauts de fonctionnement ou de non-conformité du matériel ou d’un logiciel mais n’ajoute pas de nouvelles fonctionnalités.</t>
  </si>
  <si>
    <t xml:space="preserve">   Mise à jour évolutive</t>
  </si>
  <si>
    <t>Mise à jour consistant à modifier progressivement l’application logicielle en l’enrichissant de nouvelles fonctionnalités ou de modules supplémentaires, ou en remplaçant une fonction existante par une autre, voire en proposant une approche différente.</t>
  </si>
  <si>
    <t xml:space="preserve">   Fixation</t>
  </si>
  <si>
    <t xml:space="preserve">Dispositif matériel qui raccorde ou fixe mécaniquement ou magnétiquement deux ou plusieurs objets, parties ou pièces détachées. Une fixation est généralement non permanente, c'est à dire, qu'elle peut être enlevée ou démontée facilement sans endommager les objets, parties ou pièces détachées raccordée(s) ou fixée(s) ensemble (exemple : vis ou clips). Les soudures et certains collages sont à contrario des fixations permanentes. Les adhésifs sont considérés comme des fixations non réutilisable sauf si de nouveaux sont fournis avec la pièce détachée. </t>
  </si>
  <si>
    <t xml:space="preserve">  Fixation réutilisable </t>
  </si>
  <si>
    <t xml:space="preserve">Voir la définition de « réutilisable »  </t>
  </si>
  <si>
    <t xml:space="preserve">  Fixation amovible </t>
  </si>
  <si>
    <t>Un système de fixations d'origine pouvant être complètement retiré (sans causé de dommages ni laisser de résidus).</t>
  </si>
  <si>
    <t xml:space="preserve">  Outil propriétaire</t>
  </si>
  <si>
    <t>Outil non disponible dans le commerce et appartenant exclusivement à une partie ou une entreprise, et en vertu duquel, son utilisation par une autre partie (un utilisateur final ou un client) implique des droits d'auteurs, une licence et/ou un coût.</t>
  </si>
  <si>
    <t xml:space="preserve">  Outil spécifique</t>
  </si>
  <si>
    <t xml:space="preserve">Outil qui ne figure pas dans la liste des outils communs sans être un outil propriétaire. </t>
  </si>
  <si>
    <t xml:space="preserve">  Pièce / Pièces détachée</t>
  </si>
  <si>
    <t xml:space="preserve">Elément unitaire rentrant dans la composition de l’équipement. </t>
  </si>
  <si>
    <t>Outils communs</t>
  </si>
  <si>
    <t xml:space="preserve">Illustration </t>
  </si>
  <si>
    <t>Référence</t>
  </si>
  <si>
    <t>Tournevis à tête fendue, à empreinte cruciforme et à empreinte à six lobe internes.</t>
  </si>
  <si>
    <t>ISO 2380, ISO 8764, ISO 10664</t>
  </si>
  <si>
    <t>Clé pour vis à six pans creux</t>
  </si>
  <si>
    <t>ISO 2936</t>
  </si>
  <si>
    <t>Clé mixte</t>
  </si>
  <si>
    <t>ISO 7738</t>
  </si>
  <si>
    <t>Pince universelle</t>
  </si>
  <si>
    <t>ISO 5746</t>
  </si>
  <si>
    <t>Pince à bec demi-rond</t>
  </si>
  <si>
    <t>ISO 5745</t>
  </si>
  <si>
    <t>Pince coupante diagonal</t>
  </si>
  <si>
    <t>ISO 5749</t>
  </si>
  <si>
    <t>Pince mutliprise</t>
  </si>
  <si>
    <t>ISO 8976</t>
  </si>
  <si>
    <t>Pince étau</t>
  </si>
  <si>
    <t>/</t>
  </si>
  <si>
    <t>Pince universelle pour dénudage et sertissage des terminaux</t>
  </si>
  <si>
    <t>Levier</t>
  </si>
  <si>
    <t>Pincette</t>
  </si>
  <si>
    <t>Marteau (tête métallique)</t>
  </si>
  <si>
    <t>ISO 15601</t>
  </si>
  <si>
    <t>Couteau universel (cutter) avec lame rétractable</t>
  </si>
  <si>
    <t>Multimètre</t>
  </si>
  <si>
    <t>Voltmètre (testeur de tension)</t>
  </si>
  <si>
    <t>Fer à souder</t>
  </si>
  <si>
    <t>Pistolet à colle</t>
  </si>
  <si>
    <t>Loupe</t>
  </si>
  <si>
    <t>Les outils spécifiques sont des outils qui ne figurent pas dans la liste des outils communs, sans être des outils propriétaires.</t>
  </si>
  <si>
    <t>Les outils propriétaires sont des outils dont la propriété intellectuelle est détenue par le producteur ou un acteur spécifique.</t>
  </si>
  <si>
    <t>Le nombre maximal de points est 308. Note pour ce sous-critère = (nombre de points obtenus/308) × 10.</t>
  </si>
  <si>
    <t>Carte électronique ou dispoisitifs similaires</t>
  </si>
  <si>
    <t>Carte électronique ou dispoisitifs similaires (6)</t>
  </si>
  <si>
    <t>(6) Tout autre dispositif similaire à l'actionnement de la porte automatique ; carte de gestion</t>
  </si>
  <si>
    <t>Nombre de points (1)</t>
  </si>
  <si>
    <t>Carte électronique ou dispoisitifs similaires (2)</t>
  </si>
  <si>
    <t>(2) Tout autre dispositif similaire à l'actionnement de la porte automatique ; carte de gestion</t>
  </si>
  <si>
    <t>Jours de livraison (3)</t>
  </si>
  <si>
    <t>(3) Jours ouvrables à compter du jour de la commande.</t>
  </si>
  <si>
    <t>I - Modalité d'affichage</t>
  </si>
  <si>
    <t>Affichage du score de réparabilité</t>
  </si>
  <si>
    <t>Le visuel du score de réparabilité est défini par le groupe de travail "Environnement" du Groupement Actibaie. 
Les adhérents qui s'engagent dans la démarche peuvent afficher la note du score dans la fiche technique du produit ou sur tout autre support jugé pertinent. 
Les vendeurs ont la possibilité d’afficher le score sur toute autre forme de support de communication (tracts, affiche de promotion, etc.).</t>
  </si>
  <si>
    <t xml:space="preserve">Mise à disposition du détail du score de réparabilité </t>
  </si>
  <si>
    <t>Le détail de la notation est le tableau de synthèse dont la forme est définie par le groupe de travail "Environnement" du Groupement Actibaie.
Les vendeurs ont la possibilité de le mettre à la disposition de l'acheteur :
1. pour la vente en magasin, sur demande en rayon ;
2. pour la vente en ligne, de façon « imbriquée » par rapport à l’affichage du score, à savoir accessible depuis la même page, à proximité du prix. Au plus, une manipulation doit être nécessaire pour y accéder, par exemple en cliquant sur le visuel du score ou sur un bouton intitulé « détail du score de réparabilité » ou « paramètres du score de réparabilité » clairement visible et lisible.
Par ailleurs, les fabricants ou les importateurs doivent communiquer, sans frais, la note et le détail de la notation du score de réparabilité à toute personne qui en fait la demande sous quinze jours.</t>
  </si>
  <si>
    <t>II - Instructions classés par critère</t>
  </si>
  <si>
    <t>Les informations peuvent librement être réparties à l’initiative du producteur dans des documents divers physiques ou dématérialisés. Les points de la notation sont attribués si l’information visée est disponible dans un quelconque document disponible, librement ou sur demande, sans frais à l’utilisateur cible (réparateurs professionnels indépendants et agréés ou consommateurs) et concerne sans équivoque le modèle de produit faisant l’objet du calcul.
Un accès à la documentation conditionné à la souscription d’un abonnement quelconque pour l’utilisateur cible ne permet pas de s’attribuer les points.</t>
  </si>
  <si>
    <t>Critère 1 : Documentation - Durée de disponibilité de la documentation technique et relative aux conseils d'utilisation et d'entretien :</t>
  </si>
  <si>
    <t xml:space="preserve">Documents/informations </t>
  </si>
  <si>
    <t xml:space="preserve">Langue des documents </t>
  </si>
  <si>
    <r>
      <rPr>
        <i/>
        <sz val="11"/>
        <color theme="1"/>
        <rFont val="Calibri"/>
        <family val="2"/>
        <scheme val="minor"/>
      </rPr>
      <t xml:space="preserve">Liste 1 </t>
    </r>
    <r>
      <rPr>
        <b/>
        <sz val="11"/>
        <color theme="1"/>
        <rFont val="Calibri"/>
        <family val="2"/>
        <scheme val="minor"/>
      </rPr>
      <t xml:space="preserve">:  </t>
    </r>
    <r>
      <rPr>
        <sz val="11"/>
        <color theme="1"/>
        <rFont val="Calibri"/>
        <family val="2"/>
        <scheme val="minor"/>
      </rPr>
      <t>liste des trois à cinq pièces détachées au maximum (selon la catégorie d'équipements concernée) dont la casse ou les pannes sont les plus fréquentes</t>
    </r>
  </si>
  <si>
    <r>
      <rPr>
        <i/>
        <sz val="11"/>
        <color theme="1"/>
        <rFont val="Calibri"/>
        <family val="2"/>
        <scheme val="minor"/>
      </rPr>
      <t>Liste 2</t>
    </r>
    <r>
      <rPr>
        <b/>
        <sz val="11"/>
        <color theme="1"/>
        <rFont val="Calibri"/>
        <family val="2"/>
        <scheme val="minor"/>
      </rPr>
      <t xml:space="preserve"> </t>
    </r>
    <r>
      <rPr>
        <sz val="11"/>
        <color theme="1"/>
        <rFont val="Calibri"/>
        <family val="2"/>
        <scheme val="minor"/>
      </rPr>
      <t>: liste de dix autres pièces détachées au maximum (selon la catégorie d'équipements concernée) dont le bon état est nécessaire au fonctionnement de l'équipement</t>
    </r>
  </si>
  <si>
    <t>Conformément à la loi du 4 aout 1994 relative à l’emploi de la langue française, les informations destinées aux consommateurs doivent être libellées en français ; l’anglais est toléré 
pour les aspects très techniques destinés aux réparateurs professionnels (exemple : les bulletins techniques).</t>
  </si>
  <si>
    <t>Identification sans équivoque du produit</t>
  </si>
  <si>
    <t xml:space="preserve">La description du produit, son numéro de série et l’identité du fabricant.  </t>
  </si>
  <si>
    <t xml:space="preserve">Ce libellé couvre le matériel nécessaire à la réparation et éventuellement aux tests et diagnostiques de l'équipement. Il peut s'agir du même matériel que pour le montage.  </t>
  </si>
  <si>
    <t>Schéma des cartes électroniques</t>
  </si>
  <si>
    <t>Le libellé recouvre de façon cumulative : 
•	Le schéma électronique ou "circuit diagram / schematic diagram" qui détaille les désignations et valeurs des composants électroniques et leurs interconnexions au sein de la carte électronique ; 
•	Tout autre schéma de cartes électroniques pertinent pour permettre la réparation du produit le cas échéant (schéma fonctionnel, schéma de câblage électrique, schéma d'implantation, etc.)</t>
  </si>
  <si>
    <t xml:space="preserve">Le libellé recouvre l'identification sans équivoque les codes correspondants à chaque type d'erreur ou de panne. Les codes d’erreur sont générés par le système de diagnostic 
(ils peuvent être sonores, lumineux…). Généralement, ils sont la réponse à la découverte d’un problème dans le produit. </t>
  </si>
  <si>
    <t xml:space="preserve">Information sur composants et diagnostic </t>
  </si>
  <si>
    <t xml:space="preserve">Ce libellé recouvre les informations sur les caractéristiques fonctionnelles des composants ou pièces détachées.
 Par exemple, cela comprend les valeurs maximum et minimum des unités 
des composants électroniques de l’équipement. De plus, ce libellé recouvre les informations relatives aux arbres de diagnostic pour identifier les pannes et leur nature. </t>
  </si>
  <si>
    <t xml:space="preserve">Bulletins techniques </t>
  </si>
  <si>
    <t>Ce libellé recouvre des annonces faites par le producteur à destination des réparateurs professionnels, les informant par exemple de pannes, bugs, et autres problèmes récemment découverts, des corrections à y apporter, de la rupture d’approvisionnement de pièces qui ont été remplacées par d’autres. Les points sont attribués si l’édition d’un bulletin technique est prévue au fil de l’eau (lorsque c’est nécessaire) et en fonction de sa disponibilité dans le temps.</t>
  </si>
  <si>
    <t xml:space="preserve">Informations sur l'accès aux réparateurs professionnels </t>
  </si>
  <si>
    <t>Le producteur ou l’importateur est libre d’indiquer aux consommateurs les réparateurs professionnels de son choix.</t>
  </si>
  <si>
    <t xml:space="preserve">Instructions pour l'autoréparation </t>
  </si>
  <si>
    <t>Les points correspondant aux années de disponibilité sont accordés seulement si une ou plusieurs opérations sont proposées aux consommateurs pour l’autoréparation, 
avec les consignes de sécurité adéquates, dans une rubrique spécifique sous le titre « autoréparation », par exemple au sein du manuel technique ou de la notice de conseils d’utilisation et d’entretien. L’article L 441-5 du code de la consommation précise la responsabilité du producteur concernant l’autoréparation.</t>
  </si>
  <si>
    <t>Détection des pannes et actions requises</t>
  </si>
  <si>
    <t xml:space="preserve">Ce libellé recouvre la détection et les actions requises concernant les dysfonctionnements, y compris ceux liés à l’environnement dans lequel évolue l’équipement. </t>
  </si>
  <si>
    <t>Critère 2 : Démontabilité et accès, outils, fixations (hors contraintes liées à l'environnement)</t>
  </si>
  <si>
    <t>Mode opératoire – Comprendre la notion d’étape pour le démontage et l’accès unitaire à une pièce</t>
  </si>
  <si>
    <t>Rappel des dispositions
« Une étape est une opération qui aboutit à la dépose d’un composant ou d’une pièce ou à un changement d’outil. Un composant peut comprendre une ou plusieurs pièces. 
Exemple volet roulant : le démontage de verrous automatiques est considéré comme une étape s'ils sont fixés avec le même type de fixations et s'il n'y a pas de changement d'outil. 
Cette définition générale peut admettre des exceptions justifiées par des considérations pratiques ou de sécurité. Ces exceptions sont précisées par arrêté du ministre chargé de l’environnement et du ministre chargé de l’économie et des finances pour chaque catégorie d’équipements.
Les fixations ou liaisons sont définies comme des techniques d’assemblage, de fixation ou de scellage.
Les éléments de fixation ou de liaison ne sont pas considérés comme des pièces. »</t>
  </si>
  <si>
    <t>Définition d'une étape</t>
  </si>
  <si>
    <t>Sur cet exemple, l’ensemble des actions réalisées (listées à gauche et à droite) se décompte en trois étapes. Ainsi seuls constituent une fin d’étape : la dépose d’une pièce, la dépose d’un sous-ensemble, un changement d’outil. A l’inverse, ne constituent pas une fin d’étape : la prise en main d’un outil, la dépose d’un outil, la dépose d’une fixation.
Pour des raisons de sécurité, l’action « mise en sécurité des parties internes actives de l’appareil » constitue une étape quel que soit le nombre de manipulations nécessaires, même si cela ne donne pas lieu à un changement d’outil ou à la dépose d’une pièce ou d’un composant. Cela comprend par exemple, « Débrancher l’équipement du secteur » ou « sécurisation de l’équipement ».
Par ailleurs des exceptions à la règle de comptage des étapes sont spécifiées au 2 de la notice, par catégorie.</t>
  </si>
  <si>
    <t>Début et fin du comptage des étapes</t>
  </si>
  <si>
    <t>Définition d'une fixation</t>
  </si>
  <si>
    <t>Dispositif matériel qui raccorde ou fixe mécaniquement ou magnétiquement deux ou plusieurs objets, parties ou pièces détachées. Une fixation est généralement non permanente (amovible et réutilisable), c'est à dire, qu'elle peut être enlevée ou démontée facilement sans endommager les objets, parties ou pièces détachées raccordée(s) ou fixée(s) ensemble (exemple : vis ou clips). Les soudures et certains collages sont à contrario des fixations permanentes, à savoir non-amovible et non-réutilisable. Les adhésifs sont considérés comme des fixations amovibles et non réutilisables sauf si de nouveaux sont fournis avec la pièce détachée.
Dans le cas où une pièce nécessiterait le retrait de différents types de fixations, le type de fixation le plus défavorable devra être retenu pour la notation.</t>
  </si>
  <si>
    <t>Amovible et réutilisable : un système de fixations d'origine pouvant être complètement retiré sans causer de dommage à l'équipement ni laisser de résidus et pouvant être réutilisé.
Amovible et non réutilisable : un système de fixations d'origine pouvant être complètement retiré sans causer de dommage ni laisser de résidus, mais ne pouvant pas être réutilisé.
Ni amovible ni réutilisable : un système de fixations d'origine ne pouvant pas être complètement retiré sans causer de dommage à l'équipement ni laisser de résidus et ne pouvant pas être réutilisé</t>
  </si>
  <si>
    <t>Type de fixations</t>
  </si>
  <si>
    <t xml:space="preserve">Non-démontabilité d'une pièce </t>
  </si>
  <si>
    <t>Une pièce est considérée non démontable dans le cas où elle n’est pas accessible unitairement et ne peut pas être désolidarisée de l’équipement ou d’un sous-ensemble, en vue de son remplacement. Dans ce cas les points du critère 2.1 correspondant ne sont pas attribués.
Un lien est établi entre la notation du sous-critère 2.1 et celle du sous-critère 3.1, dans le cas où une pièce n’est pas démontable : la note zéro se répercute alors d’un sous-critère à l’autre.</t>
  </si>
  <si>
    <t xml:space="preserve">Critère 3 – Disponibilité des pièces détachées </t>
  </si>
  <si>
    <t xml:space="preserve">Définition de distributeur en pièces détachées </t>
  </si>
  <si>
    <t>Toute personne physique ou morale faisant partie de la chaîne d'approvisionnement, autre que le producteur ou l'importateur, qui propose à la vente une pièce détachée.</t>
  </si>
  <si>
    <t>Engagements sur la durée de disponibilité des pièces détachées et des délais de livraison</t>
  </si>
  <si>
    <t xml:space="preserve">Pour accorder les points aux colonnes A, il convient que le producteur dispose de son propre service de réparation en interne (exemple : via le service après-vente).
 La réparation peut se faire sur le lieu d’installation ou en atelier. 
Que ce soit pour la durée de disponibilité des pièces détachées ou le délai de livraison, le producteur ou l’importateur doit retenir, parmi l’ensemble de ses pratiques envers les réparateurs agréés et indépendants, la durée ou le délai les plus pénalisants pour chaque pièce. Dans le cas où le producteur ou l’importateur ne met pas les pièces détachées directement à disposition des réparateurs indépendants, alors les points ne sont pas attribués en colonne C des critères 3.1, 3.2, 3.3 et 3.4.
De même, pour s’attribuer les points en colonne B relative au distributeur et D relative au consommateur, les pièces détachées doivent être mises à disposition du distributeur ou du consommateur dans le cadre d’une relation commerciale directe avec le fabricant ou l’importateur.
Si la pièce détachée originale n'est plus disponible mais qu'une équivalence existe, les points peuvent être attribués. </t>
  </si>
  <si>
    <t xml:space="preserve">Pour une pièce visée, le comptage des étapes de démontage débute toujours avec un équipement complet et branché sur le secteur et/ou sous tension, et dans la situation la plus défavorable pour la pièce concernée (exemple pour un moteur de volet roulant/store : tablier enroulé et moteur HS).
La fin du démontage a lieu lorsque la pièce est dissociée. Les cas particuliers sont traités ci-dessous.
Dans le cas où la dépose de la pièce visée implique de retirer au préalable un bloc (constitué de plusieurs pièces) dont cette pièce fait partie, la fin du démontage a lieu lorsque la pièce visée est finalement déposée hors de ce bloc. Les actions constituant la fin d’une étape restent les mêmes : dépose d’une pièce, changement d’outil, dépose d’un composant (sous-ensemble de pièces).
Dans le cas où l’objectif de démontage vise un sous ensemble de pièces (exemple : « système de verrouillage de porte »), la fin du démontage a lieu lorsque chacune des pièces de ce sous-ensemble est dissociée, donc accessible unitairement.
</t>
  </si>
  <si>
    <r>
      <rPr>
        <i/>
        <sz val="11"/>
        <color theme="1"/>
        <rFont val="Calibri"/>
        <family val="2"/>
        <scheme val="minor"/>
      </rPr>
      <t>Nota bene :</t>
    </r>
    <r>
      <rPr>
        <sz val="11"/>
        <color theme="1"/>
        <rFont val="Calibri"/>
        <family val="2"/>
        <scheme val="minor"/>
      </rPr>
      <t xml:space="preserve">
•	La main n’est pas considérée comme un outil.
•	Une fixation n’est pas considérée comme une pièce.
•	Prendre la note la plus favorable si un élément de la liste 1 et/ou 2 n’est pas concerné par le produit.</t>
    </r>
  </si>
  <si>
    <t>Délai de livraison</t>
  </si>
  <si>
    <t xml:space="preserve">Le délai de livraison s’entend en jour ouvrable entre le jour de la validation de la commande et le jour d’arrivée chez l’acteur concerné (France Métropolitaine), 
en utilisant le mode de livraison standard pour le type d'acteur.  </t>
  </si>
  <si>
    <r>
      <rPr>
        <i/>
        <sz val="11"/>
        <color theme="1"/>
        <rFont val="Calibri"/>
        <family val="2"/>
        <scheme val="minor"/>
      </rPr>
      <t xml:space="preserve">Nota bene :
</t>
    </r>
    <r>
      <rPr>
        <sz val="11"/>
        <color theme="1"/>
        <rFont val="Calibri"/>
        <family val="2"/>
        <scheme val="minor"/>
      </rPr>
      <t>•	Prendre la note la plus favorable si un élément de la liste 1 et/ou 2 n’est pas concerné par le produit.</t>
    </r>
  </si>
  <si>
    <t>Critère 4 – Prix des pièces détachées</t>
  </si>
  <si>
    <t xml:space="preserve">Mode opératoire – calcul du ratio pour le critère prix </t>
  </si>
  <si>
    <t>Sous-critère 4.1. Rapport entre le prix de vente des pièces par le constructeur ou l’importateur et le prix de vente des équipements par le constructeur ou l’importateur.
Le critère est établi en faisant le rapport entre :
[le prix hors taxe de la pièce la plus chère de la liste 2 + (moyenne des prix hors taxe des autres pièces de la liste 2)]/2
et le prix hors taxe du modèle de l’équipement concerné, où chaque prix s’entend comme le prix hors taxes du barème tarifaire en vigueur au moment du calcul du score et figurant dans les conditions générales de vente du fabricant ou de l’importateur, ou à défaut dans tout document contractuel pertinent.
Dans le cas où un fabricant ou un importateur dispose, pour les pièces ou les équipements considérés, de plusieurs barèmes tarifaires selon les différentes catégories de clients distributeurs ou vendeurs, les prix retenus pour le calcul du score sont ceux du barème ayant représenté la part la plus élevée du chiffre d’affaires du fabricant ou de l’importateur pour le type de pièces ou le type d’équipement concernés, au cours du dernier exercice clos. Pour les équipements et pièces nouvellement mis sur le marché, en cas de pluralité de barèmes, les prix retenus sont ceux du barème où ils sont les plus bas.
Dans le cas où certaines de ces pièces sont indissociables ou bien dans le cas où la pièce visée est intégrée à un module, qui est seul disponible, le prix à prendre en compte est le prix cumulé des pièces ou le prix du module</t>
  </si>
  <si>
    <t xml:space="preserve">Prix à considérer </t>
  </si>
  <si>
    <t>Le prix à considérer pour le calcul du score sont ceux du barème tarifaire hors taxe auprès des professionnels.
 En cas d’absence d’un barème tarifaire hors taxe auprès des professionnels, pour les pièces détachées commercialisés auprès des consommateurs, le « prix hors taxe » pourrait être utilisé.</t>
  </si>
  <si>
    <t xml:space="preserve">Déduction des frais de livraison </t>
  </si>
  <si>
    <t>Le principe retenu est de procéder à un calcul hors frais de transport ou de livraison. Si ces derniers sont inclus dans les tarifs des conditions générales de vente, il appartient au producteur ou importateur de les déduire pour procéder au calcul du ratio.
En particulier pour le prix des pièces détachées, deux modalités sont possibles pour déduire les frais de transport ou de livraison : unitairement pour chacune des pièces de la liste 2 ou forfaitairement (en valeur absolue ou en pourcentage). Il en va de même pour le prix de l’équipement neuf.</t>
  </si>
  <si>
    <t>Prendre la notation la plus favorable si un élément de la liste 1 et/ou 2 n'est pas concerné par le produit</t>
  </si>
  <si>
    <t>Prendre la notation la plus favorable si un élément de la liste 1 et/ou 2  n'est pas concerné par le produit</t>
  </si>
  <si>
    <t xml:space="preserve">Pièce(s) détachée(s) faisant partie d'un lot </t>
  </si>
  <si>
    <t xml:space="preserve">Dans le cas où l’une ou plusieurs des pièces de la liste 2 font parties d’un lot proposé à la vente ou de tout autre sous-ensemble de pièces indissociables, le prix de la pièce concernée est le prix de ce sous ensemble. </t>
  </si>
  <si>
    <t>Pièce non disponible</t>
  </si>
  <si>
    <t xml:space="preserve">Dans le cas où, au moment du calcul du score, une pièce de la liste 2 n’est pas disponible (c’est-à-dire auprès d’aucune catégorie d’acteur), le nombre de points attribués pour le critère 4 relatif aux prix des pièces détachées est 0. </t>
  </si>
  <si>
    <t xml:space="preserve">Pièce non-gérées par le producteur ou l'importateur </t>
  </si>
  <si>
    <t>Dans le cas où des pièces de la liste 2 ne sont pas gérées par le producteur ou l’importateur, le prix des pièces à considérer est alors celui figurant dans les conditions générales de vente ou à défaut dans tout autre document contractuel pertinent du fournisseur de pièces détachées, au moment du calcul du score. Le producteur ou l'importateur doit alors conserver une copie de ce document à présenter en cas de contrôle.</t>
  </si>
  <si>
    <t xml:space="preserve">Options de produits </t>
  </si>
  <si>
    <t xml:space="preserve">Dans le cas où les options sont proposées pour le même modèle, et qu’elles n’ont pas d’influence sur les caractéristiques techniques aux fins du calcul du score, alors le calcul du ratio prix à réaliser à partir du prix des pièces détachées et du prix de la version la plus courante du produit concerné. </t>
  </si>
  <si>
    <t>Absence d'une pièce</t>
  </si>
  <si>
    <t xml:space="preserve">Si l’équipement ne comporte pas une pièce listée dans la liste 1 ou 2 de la catégorie concernée alors le prix de la pièce absente n’apparait pas dans le calcul du ratio. </t>
  </si>
  <si>
    <t>Critère 5 –  Critère spécifique à la catégorie d'équipements concernée</t>
  </si>
  <si>
    <t xml:space="preserve">Assistance à distance </t>
  </si>
  <si>
    <t xml:space="preserve">Une assistance à distance comprend tout système ayant pour but de faciliter la recherche d'informations en cas de panne, de renseignements pour identifier l’origine d’une panne ou d'aide à distance pour effectuer la réparation. En cas d'aide à la réparation à distance, le dispositif doit être capable de fournir un accompagnement technique et précis à l'utilisateur.
Les dispositifs d'assistance à distance comprennent les informations à distance (site internet, FAQ, etc.), l'aide au diagnostic à distance (ligne d'appel téléphonique, tchat, application incluse dans l'équipement, arbre de décision interactif etc.) et l'aide à la réparation à distance (ligne d'appel téléphonique, appel par visio, prise en main de l'appareil à distance etc.)
Les dispositifs d'aide à distance doivent être intégralement gratuits (y compris les appels téléphoniques dans le cas d'une hotline).
Hotline : les points pour cette ligne sont attribués en cas d’assistance téléphonique par un expert de la marque. La hotline peut être disponible soit pour l'assistance, soit pour le diagnostic, soit pour l'aide à la réparation à distance. Elle peut être téléphonique ou en visioconférence.
</t>
  </si>
  <si>
    <t>Mise à jour système moteur</t>
  </si>
  <si>
    <t xml:space="preserve">Possibilité de mettre à jour le software du moteur pour corriger les dysfonctionnements et/ou apporter une compatibilité avec un protocole de communication. </t>
  </si>
  <si>
    <t>Règles spécifiques pour le calcul du score de réparabilité des " portes souples rapides ''</t>
  </si>
  <si>
    <t>Le score est utilisable pour les produits suivants listés ci-après. Il doit être calculé séparément pour chaque typologie de produit. Les dimensions du produit à prendre en compte lors du calcul du score sont les suivants : 
•	Porte à empilement 
- L 5 000 * H 5 000
•	Porte à enroulement 
- L 3 000 * H 3 000
•	Porte très grandes dimensions (&gt; 10m) 
- L 10 000 * H 10 000</t>
  </si>
  <si>
    <t xml:space="preserve">Listes des pièces détachées </t>
  </si>
  <si>
    <t xml:space="preserve">Pour le comptage des points, lorsque plusieurs éléments sont mentionnés dans une seule ligne, au moins un de ces éléments est à prendre en compte. 
-Eléments de sécurité : cellules de sécurité / radars de sécurité / barrières immatérielles. 
-Détections et commandes d’ouverture : radars, boucle magnétique, cellules de détection, boutons poussoirs, tirette. </t>
  </si>
  <si>
    <r>
      <rPr>
        <u/>
        <sz val="11"/>
        <color theme="1"/>
        <rFont val="Calibri"/>
        <family val="2"/>
        <scheme val="minor"/>
      </rPr>
      <t>Critère 5 :</t>
    </r>
    <r>
      <rPr>
        <sz val="11"/>
        <color theme="1"/>
        <rFont val="Calibri"/>
        <family val="2"/>
        <scheme val="minor"/>
      </rPr>
      <t xml:space="preserve">
Accès libre aux réglages du fabricant : paramètres qui n’impactent pas la conformité du produit (temporisations de descente, fins de course électroniques, accès au comptage de cycles…). 
Présence d'alertes de maintenance : les points sont attribués s’il existe un dispositif qui alerte sur les cycles de maintenance. 
Absence de blocage cycles de maintenance : les points sont attribués si un dispositif de blocage de la porte en fonction du nombre de cycles n’est pas présent</t>
    </r>
  </si>
  <si>
    <t>(1) Prendre la notation la plus favorable si un élément de la liste 1 et/ou 2 n'est pas concerné</t>
  </si>
  <si>
    <t>Nacelle</t>
  </si>
  <si>
    <t>NF EN 280</t>
  </si>
  <si>
    <t>Nacelle, PIRL, PSEA, outils de travail en hauteur obligatoire</t>
  </si>
  <si>
    <t xml:space="preserve">PIRL </t>
  </si>
  <si>
    <t>NF P93-353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</si>
</sst>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General;0.0"/>
    <numFmt numFmtId="165" formatCode="0.0"/>
  </numFmts>
  <fonts count="45">
    <font>
      <sz val="11"/>
      <color theme="1"/>
      <name val="Calibri"/>
      <family val="2"/>
      <scheme val="minor"/>
    </font>
    <font>
      <b/>
      <sz val="11"/>
      <color theme="0"/>
      <name val="Calibri"/>
      <family val="2"/>
      <scheme val="minor"/>
    </font>
    <font>
      <b/>
      <sz val="9"/>
      <color rgb="FFFFFFFF"/>
      <name val="Arial"/>
      <family val="2"/>
    </font>
    <font>
      <b/>
      <sz val="9"/>
      <color rgb="FF000000"/>
      <name val="Arial"/>
      <family val="2"/>
    </font>
    <font>
      <b/>
      <sz val="9"/>
      <color theme="1"/>
      <name val="Arial"/>
      <family val="2"/>
    </font>
    <font>
      <sz val="9"/>
      <color rgb="FF000000"/>
      <name val="Arial"/>
      <family val="2"/>
    </font>
    <font>
      <b/>
      <sz val="11"/>
      <color theme="1"/>
      <name val="Calibri"/>
      <family val="2"/>
      <scheme val="minor"/>
    </font>
    <font>
      <sz val="9"/>
      <color theme="1"/>
      <name val="Arial"/>
      <family val="2"/>
    </font>
    <font>
      <b/>
      <sz val="10.5"/>
      <color rgb="FFFFFFFF"/>
      <name val="Arial"/>
      <family val="2"/>
    </font>
    <font>
      <b/>
      <sz val="10.5"/>
      <color rgb="FF000000"/>
      <name val="Arial"/>
      <family val="2"/>
    </font>
    <font>
      <sz val="11"/>
      <color theme="1"/>
      <name val="Arial"/>
      <family val="2"/>
    </font>
    <font>
      <sz val="11"/>
      <color rgb="FF000000"/>
      <name val="Arial"/>
      <family val="2"/>
    </font>
    <font>
      <b/>
      <sz val="11"/>
      <color rgb="FF000000"/>
      <name val="Arial"/>
      <family val="2"/>
    </font>
    <font>
      <b/>
      <sz val="10.5"/>
      <color theme="1"/>
      <name val="Arial"/>
      <family val="2"/>
    </font>
    <font>
      <sz val="11"/>
      <color rgb="FFFF0000"/>
      <name val="Calibri"/>
      <family val="2"/>
      <scheme val="minor"/>
    </font>
    <font>
      <sz val="11"/>
      <color theme="0"/>
      <name val="Calibri"/>
      <family val="2"/>
      <scheme val="minor"/>
    </font>
    <font>
      <b/>
      <sz val="14"/>
      <color theme="1"/>
      <name val="Calibri"/>
      <family val="2"/>
      <scheme val="minor"/>
    </font>
    <font>
      <b/>
      <i/>
      <sz val="11"/>
      <color theme="1"/>
      <name val="Calibri"/>
      <family val="2"/>
      <scheme val="minor"/>
    </font>
    <font>
      <sz val="11"/>
      <color theme="1"/>
      <name val="Calibri"/>
      <family val="2"/>
    </font>
    <font>
      <b/>
      <u/>
      <sz val="11"/>
      <color theme="1"/>
      <name val="Calibri"/>
      <family val="2"/>
      <scheme val="minor"/>
    </font>
    <font>
      <sz val="10"/>
      <color theme="1"/>
      <name val="Calibri"/>
      <family val="2"/>
      <scheme val="minor"/>
    </font>
    <font>
      <b/>
      <sz val="10"/>
      <color theme="1"/>
      <name val="Calibri"/>
      <family val="2"/>
      <scheme val="minor"/>
    </font>
    <font>
      <b/>
      <sz val="11"/>
      <color rgb="FF000000"/>
      <name val="Calibri"/>
      <family val="2"/>
      <scheme val="minor"/>
    </font>
    <font>
      <sz val="11"/>
      <color rgb="FF000000"/>
      <name val="Calibri"/>
      <family val="2"/>
      <scheme val="minor"/>
    </font>
    <font>
      <b/>
      <sz val="10"/>
      <color theme="1"/>
      <name val="Arial"/>
      <family val="2"/>
    </font>
    <font>
      <sz val="8"/>
      <color theme="1"/>
      <name val="Arial"/>
      <family val="2"/>
    </font>
    <font>
      <b/>
      <sz val="8"/>
      <color theme="1"/>
      <name val="Arial"/>
      <family val="2"/>
    </font>
    <font>
      <b/>
      <sz val="9"/>
      <color indexed="81"/>
      <name val="Tahoma"/>
      <family val="2"/>
    </font>
    <font>
      <b/>
      <sz val="14"/>
      <color theme="1"/>
      <name val="Calibri"/>
      <family val="2"/>
    </font>
    <font>
      <sz val="9"/>
      <color theme="1"/>
      <name val="Calibri"/>
      <family val="2"/>
      <scheme val="minor"/>
    </font>
    <font>
      <b/>
      <u/>
      <sz val="9"/>
      <color theme="1"/>
      <name val="Calibri"/>
      <family val="2"/>
      <scheme val="minor"/>
    </font>
    <font>
      <i/>
      <sz val="9"/>
      <color theme="1"/>
      <name val="Calibri"/>
      <family val="2"/>
      <scheme val="minor"/>
    </font>
    <font>
      <sz val="11"/>
      <name val="Calibri"/>
      <family val="2"/>
      <scheme val="minor"/>
    </font>
    <font>
      <sz val="14"/>
      <color theme="1"/>
      <name val="Arial"/>
      <family val="2"/>
    </font>
    <font>
      <b/>
      <sz val="10"/>
      <name val="Arial"/>
      <family val="2"/>
    </font>
    <font>
      <b/>
      <u/>
      <sz val="11"/>
      <color theme="1"/>
      <name val="Calibri"/>
      <family val="2"/>
    </font>
    <font>
      <b/>
      <sz val="14"/>
      <color theme="8"/>
      <name val="Calibri"/>
      <family val="2"/>
      <scheme val="minor"/>
    </font>
    <font>
      <u/>
      <sz val="11"/>
      <color theme="1"/>
      <name val="Calibri"/>
      <family val="2"/>
      <scheme val="minor"/>
    </font>
    <font>
      <i/>
      <sz val="11"/>
      <color theme="1"/>
      <name val="Calibri"/>
      <family val="2"/>
      <scheme val="minor"/>
    </font>
    <font>
      <u/>
      <sz val="11"/>
      <name val="Calibri"/>
      <family val="2"/>
      <scheme val="minor"/>
    </font>
    <font>
      <sz val="11"/>
      <color theme="1"/>
      <name val="Calibri "/>
    </font>
    <font>
      <u/>
      <sz val="11"/>
      <color theme="1"/>
      <name val="Arial"/>
      <family val="2"/>
    </font>
    <font>
      <b/>
      <sz val="12"/>
      <color rgb="FF000000"/>
      <name val="Calibri"/>
      <family val="2"/>
      <scheme val="minor"/>
    </font>
    <font>
      <b/>
      <sz val="13"/>
      <color theme="1"/>
      <name val="Calibri"/>
      <family val="2"/>
      <scheme val="minor"/>
    </font>
    <font>
      <i/>
      <sz val="13"/>
      <color theme="1"/>
      <name val="Calibri"/>
      <family val="2"/>
      <scheme val="minor"/>
    </font>
  </fonts>
  <fills count="15">
    <fill>
      <patternFill patternType="none"/>
    </fill>
    <fill>
      <patternFill patternType="gray125"/>
    </fill>
    <fill>
      <patternFill patternType="solid">
        <fgColor rgb="FF5C75A2"/>
        <bgColor indexed="64"/>
      </patternFill>
    </fill>
    <fill>
      <patternFill patternType="solid">
        <fgColor rgb="FFF5F5F5"/>
        <bgColor indexed="64"/>
      </patternFill>
    </fill>
    <fill>
      <patternFill patternType="solid">
        <fgColor rgb="FFEEEEEE"/>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5" tint="0.59999389629810485"/>
        <bgColor indexed="64"/>
      </patternFill>
    </fill>
    <fill>
      <patternFill patternType="solid">
        <fgColor rgb="FFD8F4EB"/>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9"/>
        <bgColor indexed="64"/>
      </patternFill>
    </fill>
    <fill>
      <patternFill patternType="solid">
        <fgColor theme="1" tint="0.499984740745262"/>
        <bgColor indexed="64"/>
      </patternFill>
    </fill>
  </fills>
  <borders count="153">
    <border>
      <left/>
      <right/>
      <top/>
      <bottom/>
      <diagonal/>
    </border>
    <border>
      <left/>
      <right style="medium">
        <color rgb="FFD8D8D8"/>
      </right>
      <top/>
      <bottom/>
      <diagonal/>
    </border>
    <border>
      <left/>
      <right/>
      <top/>
      <bottom style="medium">
        <color rgb="FFD8D8D8"/>
      </bottom>
      <diagonal/>
    </border>
    <border>
      <left/>
      <right style="medium">
        <color rgb="FFD8D8D8"/>
      </right>
      <top/>
      <bottom style="medium">
        <color rgb="FFD8D8D8"/>
      </bottom>
      <diagonal/>
    </border>
    <border>
      <left style="thin">
        <color rgb="FF000000"/>
      </left>
      <right style="medium">
        <color rgb="FFD8D8D8"/>
      </right>
      <top style="thin">
        <color rgb="FF000000"/>
      </top>
      <bottom/>
      <diagonal/>
    </border>
    <border>
      <left/>
      <right/>
      <top style="thin">
        <color rgb="FF000000"/>
      </top>
      <bottom/>
      <diagonal/>
    </border>
    <border>
      <left/>
      <right style="medium">
        <color rgb="FFD8D8D8"/>
      </right>
      <top style="thin">
        <color rgb="FF000000"/>
      </top>
      <bottom/>
      <diagonal/>
    </border>
    <border>
      <left/>
      <right style="thin">
        <color rgb="FF000000"/>
      </right>
      <top style="thin">
        <color rgb="FF000000"/>
      </top>
      <bottom/>
      <diagonal/>
    </border>
    <border>
      <left style="thin">
        <color rgb="FF000000"/>
      </left>
      <right style="medium">
        <color rgb="FFD8D8D8"/>
      </right>
      <top/>
      <bottom/>
      <diagonal/>
    </border>
    <border>
      <left/>
      <right style="thin">
        <color rgb="FF000000"/>
      </right>
      <top/>
      <bottom style="medium">
        <color rgb="FFD8D8D8"/>
      </bottom>
      <diagonal/>
    </border>
    <border>
      <left style="thin">
        <color rgb="FF000000"/>
      </left>
      <right style="medium">
        <color rgb="FFD8D8D8"/>
      </right>
      <top/>
      <bottom style="medium">
        <color rgb="FFD8D8D8"/>
      </bottom>
      <diagonal/>
    </border>
    <border>
      <left style="thin">
        <color rgb="FF000000"/>
      </left>
      <right/>
      <top/>
      <bottom style="medium">
        <color rgb="FFD8D8D8"/>
      </bottom>
      <diagonal/>
    </border>
    <border>
      <left style="medium">
        <color rgb="FFD8D8D8"/>
      </left>
      <right/>
      <top style="thin">
        <color rgb="FF000000"/>
      </top>
      <bottom/>
      <diagonal/>
    </border>
    <border>
      <left style="medium">
        <color rgb="FFD8D8D8"/>
      </left>
      <right/>
      <top/>
      <bottom/>
      <diagonal/>
    </border>
    <border>
      <left style="medium">
        <color rgb="FFD8D8D8"/>
      </left>
      <right/>
      <top/>
      <bottom style="medium">
        <color rgb="FFD8D8D8"/>
      </bottom>
      <diagonal/>
    </border>
    <border>
      <left style="medium">
        <color rgb="FFD8D8D8"/>
      </left>
      <right/>
      <top style="medium">
        <color rgb="FFD8D8D8"/>
      </top>
      <bottom/>
      <diagonal/>
    </border>
    <border>
      <left/>
      <right/>
      <top style="medium">
        <color rgb="FFD8D8D8"/>
      </top>
      <bottom/>
      <diagonal/>
    </border>
    <border>
      <left/>
      <right style="medium">
        <color rgb="FFD8D8D8"/>
      </right>
      <top style="medium">
        <color rgb="FFD8D8D8"/>
      </top>
      <bottom/>
      <diagonal/>
    </border>
    <border>
      <left style="thin">
        <color rgb="FF000000"/>
      </left>
      <right/>
      <top style="medium">
        <color rgb="FFD8D8D8"/>
      </top>
      <bottom/>
      <diagonal/>
    </border>
    <border>
      <left style="thin">
        <color rgb="FF000000"/>
      </left>
      <right style="medium">
        <color rgb="FFD8D8D8"/>
      </right>
      <top style="medium">
        <color rgb="FFD8D8D8"/>
      </top>
      <bottom/>
      <diagonal/>
    </border>
    <border>
      <left style="medium">
        <color rgb="FFD8D8D8"/>
      </left>
      <right style="medium">
        <color rgb="FFD8D8D8"/>
      </right>
      <top style="thin">
        <color rgb="FF000000"/>
      </top>
      <bottom/>
      <diagonal/>
    </border>
    <border>
      <left style="medium">
        <color rgb="FFD8D8D8"/>
      </left>
      <right style="medium">
        <color rgb="FFD8D8D8"/>
      </right>
      <top/>
      <bottom/>
      <diagonal/>
    </border>
    <border>
      <left style="medium">
        <color rgb="FFD8D8D8"/>
      </left>
      <right style="medium">
        <color rgb="FFD8D8D8"/>
      </right>
      <top/>
      <bottom style="medium">
        <color rgb="FFD8D8D8"/>
      </bottom>
      <diagonal/>
    </border>
    <border>
      <left/>
      <right/>
      <top style="thin">
        <color rgb="FF000000"/>
      </top>
      <bottom style="medium">
        <color rgb="FFD8D8D8"/>
      </bottom>
      <diagonal/>
    </border>
    <border>
      <left/>
      <right style="medium">
        <color rgb="FFD8D8D8"/>
      </right>
      <top style="thin">
        <color rgb="FF000000"/>
      </top>
      <bottom style="medium">
        <color rgb="FFD8D8D8"/>
      </bottom>
      <diagonal/>
    </border>
    <border>
      <left style="medium">
        <color rgb="FFD8D8D8"/>
      </left>
      <right/>
      <top style="thin">
        <color rgb="FF000000"/>
      </top>
      <bottom style="medium">
        <color rgb="FFD8D8D8"/>
      </bottom>
      <diagonal/>
    </border>
    <border>
      <left style="medium">
        <color rgb="FFD8D8D8"/>
      </left>
      <right style="medium">
        <color rgb="FFD8D8D8"/>
      </right>
      <top style="medium">
        <color rgb="FFD8D8D8"/>
      </top>
      <bottom/>
      <diagonal/>
    </border>
    <border>
      <left style="medium">
        <color rgb="FFD8D8D8"/>
      </left>
      <right style="medium">
        <color theme="0" tint="-0.14999847407452621"/>
      </right>
      <top style="thin">
        <color rgb="FF000000"/>
      </top>
      <bottom/>
      <diagonal/>
    </border>
    <border>
      <left style="medium">
        <color rgb="FFD8D8D8"/>
      </left>
      <right/>
      <top style="medium">
        <color rgb="FFD8D8D8"/>
      </top>
      <bottom style="medium">
        <color rgb="FFD8D8D8"/>
      </bottom>
      <diagonal/>
    </border>
    <border>
      <left/>
      <right style="medium">
        <color theme="0"/>
      </right>
      <top style="medium">
        <color rgb="FFD8D8D8"/>
      </top>
      <bottom style="medium">
        <color rgb="FFD8D8D8"/>
      </bottom>
      <diagonal/>
    </border>
    <border>
      <left style="medium">
        <color theme="0"/>
      </left>
      <right style="medium">
        <color rgb="FFD8D8D8"/>
      </right>
      <top style="medium">
        <color rgb="FFD8D8D8"/>
      </top>
      <bottom style="medium">
        <color theme="0"/>
      </bottom>
      <diagonal/>
    </border>
    <border>
      <left style="medium">
        <color rgb="FFD8D8D8"/>
      </left>
      <right/>
      <top style="medium">
        <color rgb="FFD8D8D8"/>
      </top>
      <bottom style="thin">
        <color theme="0"/>
      </bottom>
      <diagonal/>
    </border>
    <border>
      <left/>
      <right style="thin">
        <color theme="0"/>
      </right>
      <top style="medium">
        <color rgb="FFD8D8D8"/>
      </top>
      <bottom style="thin">
        <color theme="0"/>
      </bottom>
      <diagonal/>
    </border>
    <border>
      <left style="thin">
        <color theme="0"/>
      </left>
      <right/>
      <top style="medium">
        <color rgb="FFD8D8D8"/>
      </top>
      <bottom style="medium">
        <color rgb="FFD8D8D8"/>
      </bottom>
      <diagonal/>
    </border>
    <border>
      <left/>
      <right style="medium">
        <color rgb="FFD8D8D8"/>
      </right>
      <top style="medium">
        <color rgb="FFD8D8D8"/>
      </top>
      <bottom style="medium">
        <color rgb="FFD8D8D8"/>
      </bottom>
      <diagonal/>
    </border>
    <border>
      <left style="medium">
        <color rgb="FFD8D8D8"/>
      </left>
      <right style="medium">
        <color theme="0" tint="-0.14999847407452621"/>
      </right>
      <top/>
      <bottom/>
      <diagonal/>
    </border>
    <border>
      <left style="medium">
        <color rgb="FFD8D8D8"/>
      </left>
      <right style="medium">
        <color theme="0" tint="-0.14999847407452621"/>
      </right>
      <top/>
      <bottom style="medium">
        <color theme="0" tint="-0.14999847407452621"/>
      </bottom>
      <diagonal/>
    </border>
    <border>
      <left style="medium">
        <color rgb="FFD8D8D8"/>
      </left>
      <right/>
      <top style="medium">
        <color rgb="FFD8D8D8"/>
      </top>
      <bottom style="medium">
        <color theme="0" tint="-0.14999847407452621"/>
      </bottom>
      <diagonal/>
    </border>
    <border>
      <left/>
      <right style="medium">
        <color rgb="FFD8D8D8"/>
      </right>
      <top style="medium">
        <color rgb="FFD8D8D8"/>
      </top>
      <bottom style="medium">
        <color theme="0" tint="-0.14999847407452621"/>
      </bottom>
      <diagonal/>
    </border>
    <border>
      <left style="medium">
        <color rgb="FFD8D8D8"/>
      </left>
      <right style="medium">
        <color rgb="FFD8D8D8"/>
      </right>
      <top style="medium">
        <color rgb="FFD8D8D8"/>
      </top>
      <bottom style="medium">
        <color theme="0" tint="-0.14999847407452621"/>
      </bottom>
      <diagonal/>
    </border>
    <border>
      <left style="medium">
        <color theme="0" tint="-0.14999847407452621"/>
      </left>
      <right style="medium">
        <color theme="0" tint="-0.14999847407452621"/>
      </right>
      <top style="medium">
        <color theme="0" tint="-0.14999847407452621"/>
      </top>
      <bottom style="medium">
        <color theme="0" tint="-0.14999847407452621"/>
      </bottom>
      <diagonal/>
    </border>
    <border>
      <left style="medium">
        <color rgb="FFD8D8D8"/>
      </left>
      <right style="medium">
        <color rgb="FFD8D8D8"/>
      </right>
      <top style="medium">
        <color theme="0" tint="-0.14999847407452621"/>
      </top>
      <bottom style="medium">
        <color theme="0" tint="-0.14999847407452621"/>
      </bottom>
      <diagonal/>
    </border>
    <border>
      <left style="medium">
        <color rgb="FFD8D8D8"/>
      </left>
      <right/>
      <top style="medium">
        <color theme="0" tint="-0.14999847407452621"/>
      </top>
      <bottom style="medium">
        <color theme="0" tint="-0.14999847407452621"/>
      </bottom>
      <diagonal/>
    </border>
    <border>
      <left/>
      <right style="medium">
        <color rgb="FFD8D8D8"/>
      </right>
      <top style="medium">
        <color theme="0" tint="-0.14999847407452621"/>
      </top>
      <bottom style="medium">
        <color theme="0" tint="-0.14999847407452621"/>
      </bottom>
      <diagonal/>
    </border>
    <border>
      <left/>
      <right style="medium">
        <color theme="0" tint="-0.14999847407452621"/>
      </right>
      <top style="medium">
        <color theme="0" tint="-0.14999847407452621"/>
      </top>
      <bottom style="medium">
        <color theme="0" tint="-0.14999847407452621"/>
      </bottom>
      <diagonal/>
    </border>
    <border>
      <left style="medium">
        <color theme="0" tint="-0.14999847407452621"/>
      </left>
      <right style="medium">
        <color theme="0" tint="-0.14999847407452621"/>
      </right>
      <top style="medium">
        <color theme="0" tint="-0.14999847407452621"/>
      </top>
      <bottom style="medium">
        <color rgb="FFD8D8D8"/>
      </bottom>
      <diagonal/>
    </border>
    <border>
      <left/>
      <right/>
      <top style="medium">
        <color theme="0" tint="-0.14999847407452621"/>
      </top>
      <bottom/>
      <diagonal/>
    </border>
    <border>
      <left/>
      <right style="medium">
        <color theme="0" tint="-0.14999847407452621"/>
      </right>
      <top/>
      <bottom/>
      <diagonal/>
    </border>
    <border>
      <left style="medium">
        <color theme="0" tint="-0.14999847407452621"/>
      </left>
      <right/>
      <top style="medium">
        <color rgb="FFD8D8D8"/>
      </top>
      <bottom/>
      <diagonal/>
    </border>
    <border>
      <left style="medium">
        <color theme="0" tint="-0.14999847407452621"/>
      </left>
      <right/>
      <top/>
      <bottom/>
      <diagonal/>
    </border>
    <border>
      <left/>
      <right/>
      <top/>
      <bottom style="medium">
        <color theme="0" tint="-0.14999847407452621"/>
      </bottom>
      <diagonal/>
    </border>
    <border>
      <left style="medium">
        <color rgb="FFD8D8D8"/>
      </left>
      <right/>
      <top style="medium">
        <color theme="0" tint="-0.14999847407452621"/>
      </top>
      <bottom/>
      <diagonal/>
    </border>
    <border>
      <left style="medium">
        <color theme="0" tint="-0.14999847407452621"/>
      </left>
      <right/>
      <top style="medium">
        <color theme="0" tint="-0.14999847407452621"/>
      </top>
      <bottom/>
      <diagonal/>
    </border>
    <border>
      <left style="medium">
        <color theme="0" tint="-0.14999847407452621"/>
      </left>
      <right/>
      <top style="medium">
        <color theme="0" tint="-0.14999847407452621"/>
      </top>
      <bottom style="medium">
        <color theme="0" tint="-0.14999847407452621"/>
      </bottom>
      <diagonal/>
    </border>
    <border>
      <left/>
      <right/>
      <top style="medium">
        <color theme="0" tint="-0.14999847407452621"/>
      </top>
      <bottom style="medium">
        <color theme="0" tint="-0.14999847407452621"/>
      </bottom>
      <diagonal/>
    </border>
    <border>
      <left/>
      <right style="medium">
        <color theme="0" tint="-0.14999847407452621"/>
      </right>
      <top style="medium">
        <color theme="0" tint="-0.14999847407452621"/>
      </top>
      <bottom/>
      <diagonal/>
    </border>
    <border>
      <left/>
      <right style="medium">
        <color theme="0" tint="-0.14999847407452621"/>
      </right>
      <top/>
      <bottom style="medium">
        <color theme="0" tint="-0.14999847407452621"/>
      </bottom>
      <diagonal/>
    </border>
    <border>
      <left style="medium">
        <color theme="0" tint="-0.14999847407452621"/>
      </left>
      <right style="medium">
        <color theme="0" tint="-0.14999847407452621"/>
      </right>
      <top style="medium">
        <color theme="0" tint="-0.14999847407452621"/>
      </top>
      <bottom/>
      <diagonal/>
    </border>
    <border>
      <left style="medium">
        <color theme="0" tint="-0.14999847407452621"/>
      </left>
      <right style="medium">
        <color theme="0" tint="-0.14999847407452621"/>
      </right>
      <top/>
      <bottom style="medium">
        <color theme="0" tint="-0.14999847407452621"/>
      </bottom>
      <diagonal/>
    </border>
    <border>
      <left style="medium">
        <color rgb="FFD8D8D8"/>
      </left>
      <right style="medium">
        <color theme="0" tint="-0.14999847407452621"/>
      </right>
      <top/>
      <bottom style="medium">
        <color rgb="FFD8D8D8"/>
      </bottom>
      <diagonal/>
    </border>
    <border>
      <left/>
      <right style="medium">
        <color theme="0" tint="-0.14999847407452621"/>
      </right>
      <top style="medium">
        <color rgb="FFD8D8D8"/>
      </top>
      <bottom/>
      <diagonal/>
    </border>
    <border>
      <left/>
      <right style="medium">
        <color theme="0" tint="-0.14999847407452621"/>
      </right>
      <top/>
      <bottom style="medium">
        <color rgb="FFD8D8D8"/>
      </bottom>
      <diagonal/>
    </border>
    <border>
      <left/>
      <right style="medium">
        <color theme="0" tint="-0.14999847407452621"/>
      </right>
      <top style="thin">
        <color rgb="FF000000"/>
      </top>
      <bottom/>
      <diagonal/>
    </border>
    <border>
      <left style="medium">
        <color theme="0" tint="-0.14999847407452621"/>
      </left>
      <right/>
      <top/>
      <bottom style="medium">
        <color theme="0" tint="-0.14999847407452621"/>
      </bottom>
      <diagonal/>
    </border>
    <border>
      <left style="medium">
        <color rgb="FFD8D8D8"/>
      </left>
      <right style="medium">
        <color theme="0" tint="-0.14999847407452621"/>
      </right>
      <top style="medium">
        <color rgb="FFD8D8D8"/>
      </top>
      <bottom/>
      <diagonal/>
    </border>
    <border>
      <left/>
      <right/>
      <top/>
      <bottom style="thin">
        <color indexed="64"/>
      </bottom>
      <diagonal/>
    </border>
    <border>
      <left/>
      <right/>
      <top style="thin">
        <color indexed="64"/>
      </top>
      <bottom/>
      <diagonal/>
    </border>
    <border>
      <left style="medium">
        <color theme="0" tint="-0.14999847407452621"/>
      </left>
      <right style="medium">
        <color theme="0" tint="-0.14999847407452621"/>
      </right>
      <top/>
      <bottom/>
      <diagonal/>
    </border>
    <border>
      <left style="medium">
        <color theme="0" tint="-0.14999847407452621"/>
      </left>
      <right style="medium">
        <color theme="0" tint="-0.14999847407452621"/>
      </right>
      <top style="medium">
        <color theme="0" tint="-0.14999847407452621"/>
      </top>
      <bottom style="thin">
        <color indexed="64"/>
      </bottom>
      <diagonal/>
    </border>
    <border>
      <left style="medium">
        <color theme="0" tint="-0.14999847407452621"/>
      </left>
      <right style="medium">
        <color theme="0" tint="-0.14999847407452621"/>
      </right>
      <top/>
      <bottom style="thin">
        <color indexed="64"/>
      </bottom>
      <diagonal/>
    </border>
    <border>
      <left style="medium">
        <color theme="0" tint="-0.14999847407452621"/>
      </left>
      <right style="medium">
        <color theme="0" tint="-0.14999847407452621"/>
      </right>
      <top style="thin">
        <color indexed="64"/>
      </top>
      <bottom style="medium">
        <color theme="0" tint="-0.14999847407452621"/>
      </bottom>
      <diagonal/>
    </border>
    <border>
      <left style="medium">
        <color theme="0" tint="-0.14999847407452621"/>
      </left>
      <right style="medium">
        <color theme="0" tint="-0.14999847407452621"/>
      </right>
      <top style="thin">
        <color indexed="64"/>
      </top>
      <bottom/>
      <diagonal/>
    </border>
    <border>
      <left style="medium">
        <color theme="0" tint="-0.14999847407452621"/>
      </left>
      <right style="medium">
        <color rgb="FFD8D8D8"/>
      </right>
      <top style="medium">
        <color theme="0" tint="-0.14999847407452621"/>
      </top>
      <bottom/>
      <diagonal/>
    </border>
    <border>
      <left style="medium">
        <color rgb="FFD8D8D8"/>
      </left>
      <right style="medium">
        <color rgb="FFD8D8D8"/>
      </right>
      <top style="medium">
        <color theme="0" tint="-0.14999847407452621"/>
      </top>
      <bottom/>
      <diagonal/>
    </border>
    <border>
      <left style="medium">
        <color rgb="FFD8D8D8"/>
      </left>
      <right style="medium">
        <color theme="0" tint="-0.14999847407452621"/>
      </right>
      <top style="medium">
        <color theme="0" tint="-0.14999847407452621"/>
      </top>
      <bottom/>
      <diagonal/>
    </border>
    <border>
      <left style="medium">
        <color theme="0" tint="-0.14999847407452621"/>
      </left>
      <right style="medium">
        <color theme="0" tint="-0.14999847407452621"/>
      </right>
      <top style="medium">
        <color rgb="FFD8D8D8"/>
      </top>
      <bottom/>
      <diagonal/>
    </border>
    <border>
      <left style="medium">
        <color theme="0" tint="-0.14999847407452621"/>
      </left>
      <right style="medium">
        <color theme="0" tint="-0.14999847407452621"/>
      </right>
      <top/>
      <bottom style="medium">
        <color rgb="FFD8D8D8"/>
      </bottom>
      <diagonal/>
    </border>
    <border>
      <left style="medium">
        <color theme="0" tint="-0.14999847407452621"/>
      </left>
      <right style="medium">
        <color theme="0" tint="-0.14999847407452621"/>
      </right>
      <top style="thin">
        <color rgb="FF000000"/>
      </top>
      <bottom/>
      <diagonal/>
    </border>
    <border>
      <left style="thin">
        <color rgb="FF000000"/>
      </left>
      <right style="medium">
        <color rgb="FFD8D8D8"/>
      </right>
      <top/>
      <bottom style="medium">
        <color theme="0" tint="-0.14999847407452621"/>
      </bottom>
      <diagonal/>
    </border>
    <border>
      <left style="thin">
        <color rgb="FF000000"/>
      </left>
      <right style="medium">
        <color rgb="FFD8D8D8"/>
      </right>
      <top style="medium">
        <color rgb="FFD8D8D8"/>
      </top>
      <bottom style="medium">
        <color theme="0" tint="-0.1499984740745262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hair">
        <color auto="1"/>
      </bottom>
      <diagonal/>
    </border>
    <border>
      <left/>
      <right/>
      <top style="medium">
        <color indexed="64"/>
      </top>
      <bottom style="hair">
        <color auto="1"/>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auto="1"/>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rgb="FF000000"/>
      </left>
      <right style="medium">
        <color rgb="FFD8D8D8"/>
      </right>
      <top style="medium">
        <color theme="0" tint="-0.14999847407452621"/>
      </top>
      <bottom/>
      <diagonal/>
    </border>
    <border>
      <left style="medium">
        <color theme="0" tint="-0.14999847407452621"/>
      </left>
      <right style="medium">
        <color theme="0" tint="-0.14999847407452621"/>
      </right>
      <top style="medium">
        <color theme="0" tint="-0.14999847407452621"/>
      </top>
      <bottom style="medium">
        <color theme="0" tint="-0.14996795556505021"/>
      </bottom>
      <diagonal/>
    </border>
    <border>
      <left style="medium">
        <color theme="0" tint="-0.14999847407452621"/>
      </left>
      <right style="medium">
        <color rgb="FFD8D8D8"/>
      </right>
      <top style="medium">
        <color theme="0" tint="-0.14996795556505021"/>
      </top>
      <bottom style="medium">
        <color theme="0" tint="-0.14996795556505021"/>
      </bottom>
      <diagonal/>
    </border>
    <border>
      <left style="thin">
        <color rgb="FF000000"/>
      </left>
      <right style="medium">
        <color rgb="FFD8D8D8"/>
      </right>
      <top/>
      <bottom style="medium">
        <color theme="0" tint="-0.14996795556505021"/>
      </bottom>
      <diagonal/>
    </border>
    <border>
      <left style="medium">
        <color rgb="FFD8D8D8"/>
      </left>
      <right style="medium">
        <color rgb="FFD8D8D8"/>
      </right>
      <top/>
      <bottom style="medium">
        <color theme="0" tint="-0.14996795556505021"/>
      </bottom>
      <diagonal/>
    </border>
    <border>
      <left style="medium">
        <color rgb="FFD8D8D8"/>
      </left>
      <right style="medium">
        <color theme="0" tint="-0.14999847407452621"/>
      </right>
      <top/>
      <bottom style="medium">
        <color theme="0" tint="-0.14996795556505021"/>
      </bottom>
      <diagonal/>
    </border>
    <border>
      <left style="medium">
        <color theme="0" tint="-0.14999847407452621"/>
      </left>
      <right style="medium">
        <color theme="0" tint="-0.14999847407452621"/>
      </right>
      <top style="medium">
        <color theme="0" tint="-0.14996795556505021"/>
      </top>
      <bottom style="thin">
        <color indexed="64"/>
      </bottom>
      <diagonal/>
    </border>
    <border>
      <left style="medium">
        <color theme="0" tint="-0.14999847407452621"/>
      </left>
      <right style="medium">
        <color theme="0" tint="-0.14999847407452621"/>
      </right>
      <top style="thin">
        <color indexed="64"/>
      </top>
      <bottom style="medium">
        <color theme="0" tint="-0.14996795556505021"/>
      </bottom>
      <diagonal/>
    </border>
    <border>
      <left style="medium">
        <color theme="0" tint="-0.14999847407452621"/>
      </left>
      <right style="medium">
        <color rgb="FFD8D8D8"/>
      </right>
      <top style="medium">
        <color rgb="FFD8D8D8"/>
      </top>
      <bottom/>
      <diagonal/>
    </border>
    <border>
      <left/>
      <right style="medium">
        <color theme="0" tint="-0.14999847407452621"/>
      </right>
      <top style="medium">
        <color rgb="FFD8D8D8"/>
      </top>
      <bottom style="medium">
        <color theme="0" tint="-0.14999847407452621"/>
      </bottom>
      <diagonal/>
    </border>
    <border>
      <left style="medium">
        <color theme="0" tint="-0.14996795556505021"/>
      </left>
      <right style="medium">
        <color theme="0" tint="-0.14996795556505021"/>
      </right>
      <top/>
      <bottom style="medium">
        <color theme="0" tint="-0.14996795556505021"/>
      </bottom>
      <diagonal/>
    </border>
    <border>
      <left style="medium">
        <color theme="0" tint="-0.14996795556505021"/>
      </left>
      <right style="medium">
        <color theme="0" tint="-0.14999847407452621"/>
      </right>
      <top/>
      <bottom style="medium">
        <color theme="0" tint="-0.14996795556505021"/>
      </bottom>
      <diagonal/>
    </border>
    <border>
      <left style="medium">
        <color theme="0" tint="-0.14996795556505021"/>
      </left>
      <right/>
      <top style="medium">
        <color theme="0" tint="-0.14999847407452621"/>
      </top>
      <bottom style="medium">
        <color theme="0" tint="-0.14996795556505021"/>
      </bottom>
      <diagonal/>
    </border>
    <border>
      <left/>
      <right style="medium">
        <color theme="0" tint="-0.14996795556505021"/>
      </right>
      <top style="medium">
        <color theme="0" tint="-0.14999847407452621"/>
      </top>
      <bottom style="medium">
        <color theme="0" tint="-0.14996795556505021"/>
      </bottom>
      <diagonal/>
    </border>
    <border>
      <left/>
      <right style="medium">
        <color rgb="FFD8D8D8"/>
      </right>
      <top style="medium">
        <color theme="0" tint="-0.14993743705557422"/>
      </top>
      <bottom style="medium">
        <color theme="0" tint="-0.14996795556505021"/>
      </bottom>
      <diagonal/>
    </border>
    <border>
      <left style="medium">
        <color theme="0" tint="-0.14999847407452621"/>
      </left>
      <right style="medium">
        <color theme="0" tint="-0.14999847407452621"/>
      </right>
      <top style="medium">
        <color theme="0" tint="-0.14996795556505021"/>
      </top>
      <bottom style="medium">
        <color theme="0" tint="-0.14999847407452621"/>
      </bottom>
      <diagonal/>
    </border>
    <border>
      <left style="medium">
        <color theme="0" tint="-0.14999847407452621"/>
      </left>
      <right style="medium">
        <color rgb="FFD8D8D8"/>
      </right>
      <top style="medium">
        <color theme="0" tint="-0.14996795556505021"/>
      </top>
      <bottom style="medium">
        <color theme="0" tint="-0.14999847407452621"/>
      </bottom>
      <diagonal/>
    </border>
    <border>
      <left style="medium">
        <color rgb="FFD8D8D8"/>
      </left>
      <right style="medium">
        <color rgb="FFD8D8D8"/>
      </right>
      <top style="medium">
        <color rgb="FFD8D8D8"/>
      </top>
      <bottom style="medium">
        <color rgb="FFD8D8D8"/>
      </bottom>
      <diagonal/>
    </border>
    <border>
      <left style="medium">
        <color rgb="FFD8D8D8"/>
      </left>
      <right style="medium">
        <color theme="0" tint="-0.14999847407452621"/>
      </right>
      <top style="medium">
        <color rgb="FFD8D8D8"/>
      </top>
      <bottom style="medium">
        <color rgb="FFD8D8D8"/>
      </bottom>
      <diagonal/>
    </border>
    <border>
      <left style="medium">
        <color theme="0" tint="-0.14999847407452621"/>
      </left>
      <right style="medium">
        <color theme="0" tint="-0.14999847407452621"/>
      </right>
      <top style="medium">
        <color theme="0" tint="-0.14996795556505021"/>
      </top>
      <bottom style="medium">
        <color rgb="FFD8D8D8"/>
      </bottom>
      <diagonal/>
    </border>
    <border>
      <left/>
      <right style="medium">
        <color rgb="FFD8D8D8"/>
      </right>
      <top/>
      <bottom style="medium">
        <color theme="0" tint="-0.14996795556505021"/>
      </bottom>
      <diagonal/>
    </border>
    <border>
      <left style="thin">
        <color rgb="FF000000"/>
      </left>
      <right style="medium">
        <color rgb="FFD8D8D8"/>
      </right>
      <top style="medium">
        <color rgb="FFD8D8D8"/>
      </top>
      <bottom style="medium">
        <color theme="0" tint="-0.14996795556505021"/>
      </bottom>
      <diagonal/>
    </border>
    <border>
      <left style="medium">
        <color rgb="FFD8D8D8"/>
      </left>
      <right style="medium">
        <color rgb="FFD8D8D8"/>
      </right>
      <top style="medium">
        <color rgb="FFD8D8D8"/>
      </top>
      <bottom style="medium">
        <color theme="0" tint="-0.14996795556505021"/>
      </bottom>
      <diagonal/>
    </border>
    <border>
      <left style="medium">
        <color rgb="FFD8D8D8"/>
      </left>
      <right style="medium">
        <color theme="0" tint="-0.14999847407452621"/>
      </right>
      <top style="medium">
        <color rgb="FFD8D8D8"/>
      </top>
      <bottom style="medium">
        <color theme="0" tint="-0.14996795556505021"/>
      </bottom>
      <diagonal/>
    </border>
    <border>
      <left style="medium">
        <color theme="0" tint="-0.14996795556505021"/>
      </left>
      <right/>
      <top/>
      <bottom style="medium">
        <color theme="0" tint="-0.14996795556505021"/>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05">
    <xf numFmtId="0" fontId="0" fillId="0" borderId="0" xfId="0"/>
    <xf numFmtId="0" fontId="0" fillId="2" borderId="1" xfId="0"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3" borderId="1" xfId="0" applyFill="1" applyBorder="1" applyAlignment="1">
      <alignment horizontal="center" vertical="center" wrapText="1"/>
    </xf>
    <xf numFmtId="0" fontId="3" fillId="3" borderId="3" xfId="0" applyFont="1" applyFill="1" applyBorder="1" applyAlignment="1">
      <alignment horizontal="center" vertical="center" wrapText="1"/>
    </xf>
    <xf numFmtId="0" fontId="0" fillId="4" borderId="1" xfId="0" applyFill="1" applyBorder="1" applyAlignment="1">
      <alignment horizontal="center" vertical="center" wrapText="1"/>
    </xf>
    <xf numFmtId="0" fontId="3" fillId="4" borderId="3" xfId="0" applyFont="1" applyFill="1" applyBorder="1" applyAlignment="1">
      <alignment horizontal="center" vertical="center" wrapText="1"/>
    </xf>
    <xf numFmtId="0" fontId="0" fillId="2" borderId="8" xfId="0" applyFill="1" applyBorder="1" applyAlignment="1">
      <alignment horizontal="center" vertical="center" wrapText="1"/>
    </xf>
    <xf numFmtId="0" fontId="2" fillId="2" borderId="10" xfId="0" applyFont="1" applyFill="1" applyBorder="1" applyAlignment="1">
      <alignment horizontal="center" vertical="center" wrapText="1"/>
    </xf>
    <xf numFmtId="0" fontId="0" fillId="3" borderId="8" xfId="0" applyFill="1" applyBorder="1" applyAlignment="1">
      <alignment horizontal="left" vertical="center" wrapText="1" indent="1"/>
    </xf>
    <xf numFmtId="0" fontId="3" fillId="3" borderId="10" xfId="0" applyFont="1" applyFill="1" applyBorder="1" applyAlignment="1">
      <alignment horizontal="left" vertical="center" wrapText="1" indent="1"/>
    </xf>
    <xf numFmtId="0" fontId="0" fillId="4" borderId="8" xfId="0" applyFill="1" applyBorder="1" applyAlignment="1">
      <alignment horizontal="left" vertical="center" wrapText="1" indent="1"/>
    </xf>
    <xf numFmtId="0" fontId="3" fillId="4" borderId="10" xfId="0" applyFont="1" applyFill="1" applyBorder="1" applyAlignment="1">
      <alignment horizontal="left" vertical="center" wrapText="1" indent="1"/>
    </xf>
    <xf numFmtId="0" fontId="2" fillId="2" borderId="0" xfId="0" applyFont="1" applyFill="1" applyAlignment="1">
      <alignment horizontal="center" vertical="center" wrapText="1"/>
    </xf>
    <xf numFmtId="0" fontId="0" fillId="2" borderId="3" xfId="0" applyFill="1" applyBorder="1" applyAlignment="1">
      <alignment vertical="center" wrapText="1"/>
    </xf>
    <xf numFmtId="0" fontId="0" fillId="2" borderId="0" xfId="0" applyFill="1" applyAlignment="1">
      <alignment horizontal="center" vertical="center" wrapText="1"/>
    </xf>
    <xf numFmtId="0" fontId="3" fillId="0" borderId="0" xfId="0" applyFont="1"/>
    <xf numFmtId="0" fontId="5" fillId="0" borderId="0" xfId="0" applyFont="1"/>
    <xf numFmtId="0" fontId="9" fillId="4" borderId="10" xfId="0" applyFont="1" applyFill="1" applyBorder="1" applyAlignment="1">
      <alignment horizontal="left" vertical="center" wrapText="1" indent="1"/>
    </xf>
    <xf numFmtId="0" fontId="5" fillId="4" borderId="10" xfId="0" applyFont="1" applyFill="1" applyBorder="1" applyAlignment="1">
      <alignment horizontal="left" vertical="center" wrapText="1" indent="1"/>
    </xf>
    <xf numFmtId="0" fontId="5" fillId="3" borderId="10" xfId="0" applyFont="1" applyFill="1" applyBorder="1" applyAlignment="1">
      <alignment horizontal="left" vertical="center" wrapText="1" indent="1"/>
    </xf>
    <xf numFmtId="0" fontId="11" fillId="0" borderId="0" xfId="0" applyFont="1"/>
    <xf numFmtId="0" fontId="6" fillId="0" borderId="0" xfId="0" applyFont="1"/>
    <xf numFmtId="0" fontId="10" fillId="0" borderId="0" xfId="0" applyFont="1"/>
    <xf numFmtId="0" fontId="12" fillId="0" borderId="0" xfId="0" applyFont="1"/>
    <xf numFmtId="0" fontId="11" fillId="5" borderId="0" xfId="0" applyFont="1" applyFill="1"/>
    <xf numFmtId="0" fontId="10" fillId="5" borderId="0" xfId="0" applyFont="1" applyFill="1"/>
    <xf numFmtId="0" fontId="10" fillId="2" borderId="4"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4" borderId="9" xfId="0" applyFont="1" applyFill="1" applyBorder="1" applyAlignment="1">
      <alignment horizontal="left" vertical="center" wrapText="1" indent="1"/>
    </xf>
    <xf numFmtId="0" fontId="9" fillId="3" borderId="10" xfId="0" applyFont="1" applyFill="1" applyBorder="1" applyAlignment="1">
      <alignment horizontal="left" vertical="center" wrapText="1" indent="1"/>
    </xf>
    <xf numFmtId="0" fontId="9" fillId="3" borderId="9" xfId="0" applyFont="1" applyFill="1" applyBorder="1" applyAlignment="1">
      <alignment horizontal="left" vertical="center" wrapText="1" indent="1"/>
    </xf>
    <xf numFmtId="0" fontId="0" fillId="5" borderId="0" xfId="0" applyFill="1"/>
    <xf numFmtId="0" fontId="1" fillId="2" borderId="8" xfId="0" applyFont="1" applyFill="1" applyBorder="1" applyAlignment="1">
      <alignment horizontal="center" vertical="center" wrapText="1"/>
    </xf>
    <xf numFmtId="0" fontId="9" fillId="4" borderId="26" xfId="0" applyFont="1" applyFill="1" applyBorder="1" applyAlignment="1">
      <alignment horizontal="center" vertical="center" wrapText="1"/>
    </xf>
    <xf numFmtId="0" fontId="8" fillId="2" borderId="30" xfId="0" applyFont="1" applyFill="1" applyBorder="1" applyAlignment="1">
      <alignment horizontal="center" vertical="center" wrapText="1"/>
    </xf>
    <xf numFmtId="0" fontId="13" fillId="6" borderId="36" xfId="0" applyFont="1" applyFill="1" applyBorder="1" applyAlignment="1">
      <alignment horizontal="center" vertical="center" wrapText="1"/>
    </xf>
    <xf numFmtId="0" fontId="9" fillId="4" borderId="39" xfId="0" applyFont="1" applyFill="1" applyBorder="1" applyAlignment="1">
      <alignment horizontal="center" vertical="center" wrapText="1"/>
    </xf>
    <xf numFmtId="0" fontId="13" fillId="6" borderId="40" xfId="0" applyFont="1" applyFill="1" applyBorder="1" applyAlignment="1">
      <alignment horizontal="center" vertical="center" wrapText="1"/>
    </xf>
    <xf numFmtId="0" fontId="9" fillId="4" borderId="41" xfId="0" applyFont="1" applyFill="1" applyBorder="1" applyAlignment="1">
      <alignment horizontal="center" vertical="center" wrapText="1"/>
    </xf>
    <xf numFmtId="0" fontId="13" fillId="6" borderId="45" xfId="0" applyFont="1" applyFill="1" applyBorder="1" applyAlignment="1">
      <alignment horizontal="center" vertical="center" wrapText="1"/>
    </xf>
    <xf numFmtId="0" fontId="0" fillId="5" borderId="47" xfId="0" applyFill="1" applyBorder="1"/>
    <xf numFmtId="0" fontId="0" fillId="0" borderId="50" xfId="0" applyBorder="1"/>
    <xf numFmtId="0" fontId="0" fillId="0" borderId="49" xfId="0" applyBorder="1"/>
    <xf numFmtId="0" fontId="0" fillId="2" borderId="35" xfId="0" applyFill="1" applyBorder="1" applyAlignment="1">
      <alignment horizontal="center" vertical="center" wrapText="1"/>
    </xf>
    <xf numFmtId="0" fontId="2" fillId="2" borderId="35" xfId="0" applyFont="1" applyFill="1" applyBorder="1" applyAlignment="1">
      <alignment horizontal="center" vertical="center" wrapText="1"/>
    </xf>
    <xf numFmtId="0" fontId="2" fillId="2" borderId="59" xfId="0" applyFont="1" applyFill="1" applyBorder="1" applyAlignment="1">
      <alignment horizontal="center" vertical="center" wrapText="1"/>
    </xf>
    <xf numFmtId="0" fontId="2" fillId="2" borderId="63" xfId="0" applyFont="1" applyFill="1" applyBorder="1" applyAlignment="1">
      <alignment horizontal="center" vertical="center" wrapText="1"/>
    </xf>
    <xf numFmtId="0" fontId="0" fillId="3" borderId="64" xfId="0" applyFill="1" applyBorder="1" applyAlignment="1">
      <alignment horizontal="center" vertical="center" wrapText="1"/>
    </xf>
    <xf numFmtId="0" fontId="3" fillId="3" borderId="59" xfId="0" applyFont="1" applyFill="1" applyBorder="1" applyAlignment="1">
      <alignment horizontal="center" vertical="center" wrapText="1"/>
    </xf>
    <xf numFmtId="0" fontId="0" fillId="4" borderId="35" xfId="0" applyFill="1" applyBorder="1" applyAlignment="1">
      <alignment horizontal="center" vertical="center" wrapText="1"/>
    </xf>
    <xf numFmtId="0" fontId="3" fillId="4" borderId="59" xfId="0" applyFont="1" applyFill="1" applyBorder="1" applyAlignment="1">
      <alignment horizontal="center" vertical="center" wrapText="1"/>
    </xf>
    <xf numFmtId="0" fontId="0" fillId="3" borderId="35" xfId="0" applyFill="1" applyBorder="1" applyAlignment="1">
      <alignment horizontal="center" vertical="center" wrapText="1"/>
    </xf>
    <xf numFmtId="0" fontId="0" fillId="0" borderId="63" xfId="0" applyBorder="1"/>
    <xf numFmtId="0" fontId="0" fillId="0" borderId="57" xfId="0" applyBorder="1"/>
    <xf numFmtId="0" fontId="0" fillId="0" borderId="67" xfId="0" applyBorder="1"/>
    <xf numFmtId="0" fontId="0" fillId="0" borderId="58" xfId="0" applyBorder="1"/>
    <xf numFmtId="0" fontId="0" fillId="2" borderId="59" xfId="0" applyFill="1" applyBorder="1" applyAlignment="1">
      <alignment vertical="center" wrapText="1"/>
    </xf>
    <xf numFmtId="0" fontId="0" fillId="0" borderId="47" xfId="0" applyBorder="1"/>
    <xf numFmtId="0" fontId="0" fillId="0" borderId="55" xfId="0" applyBorder="1"/>
    <xf numFmtId="0" fontId="0" fillId="0" borderId="56" xfId="0" applyBorder="1"/>
    <xf numFmtId="0" fontId="0" fillId="0" borderId="52" xfId="0" applyBorder="1"/>
    <xf numFmtId="0" fontId="0" fillId="0" borderId="53" xfId="0" applyBorder="1"/>
    <xf numFmtId="0" fontId="0" fillId="0" borderId="54" xfId="0" applyBorder="1"/>
    <xf numFmtId="0" fontId="0" fillId="0" borderId="44" xfId="0" applyBorder="1"/>
    <xf numFmtId="0" fontId="0" fillId="4" borderId="47" xfId="0" applyFill="1" applyBorder="1" applyAlignment="1">
      <alignment horizontal="center" vertical="center" wrapText="1"/>
    </xf>
    <xf numFmtId="2" fontId="3" fillId="4" borderId="61" xfId="0" applyNumberFormat="1" applyFont="1" applyFill="1" applyBorder="1" applyAlignment="1">
      <alignment horizontal="center" vertical="center" wrapText="1"/>
    </xf>
    <xf numFmtId="0" fontId="12" fillId="0" borderId="0" xfId="0" applyFont="1" applyAlignment="1">
      <alignment horizontal="center"/>
    </xf>
    <xf numFmtId="0" fontId="3" fillId="4" borderId="78" xfId="0" applyFont="1" applyFill="1" applyBorder="1" applyAlignment="1">
      <alignment horizontal="left" vertical="center" wrapText="1" indent="1"/>
    </xf>
    <xf numFmtId="0" fontId="3" fillId="4" borderId="79" xfId="0" applyFont="1" applyFill="1" applyBorder="1" applyAlignment="1">
      <alignment horizontal="left" vertical="center" wrapText="1" indent="1"/>
    </xf>
    <xf numFmtId="0" fontId="0" fillId="8" borderId="0" xfId="0" applyFill="1"/>
    <xf numFmtId="0" fontId="6" fillId="8" borderId="0" xfId="0" applyFont="1" applyFill="1"/>
    <xf numFmtId="0" fontId="0" fillId="7" borderId="93" xfId="0" applyFill="1" applyBorder="1"/>
    <xf numFmtId="0" fontId="0" fillId="7" borderId="94" xfId="0" applyFill="1" applyBorder="1"/>
    <xf numFmtId="0" fontId="0" fillId="7" borderId="83" xfId="0" applyFill="1" applyBorder="1"/>
    <xf numFmtId="0" fontId="0" fillId="7" borderId="97" xfId="0" applyFill="1" applyBorder="1"/>
    <xf numFmtId="0" fontId="22" fillId="8" borderId="102" xfId="0" applyFont="1" applyFill="1" applyBorder="1" applyAlignment="1">
      <alignment vertical="center" wrapText="1"/>
    </xf>
    <xf numFmtId="0" fontId="23" fillId="8" borderId="103" xfId="0" applyFont="1" applyFill="1" applyBorder="1" applyAlignment="1">
      <alignment vertical="center" wrapText="1"/>
    </xf>
    <xf numFmtId="0" fontId="23" fillId="8" borderId="104" xfId="0" applyFont="1" applyFill="1" applyBorder="1" applyAlignment="1">
      <alignment horizontal="left" vertical="center" wrapText="1"/>
    </xf>
    <xf numFmtId="0" fontId="22" fillId="8" borderId="105" xfId="0" applyFont="1" applyFill="1" applyBorder="1" applyAlignment="1">
      <alignment vertical="center" wrapText="1"/>
    </xf>
    <xf numFmtId="0" fontId="23" fillId="8" borderId="85" xfId="0" applyFont="1" applyFill="1" applyBorder="1" applyAlignment="1">
      <alignment vertical="center" wrapText="1"/>
    </xf>
    <xf numFmtId="0" fontId="22" fillId="8" borderId="104" xfId="0" applyFont="1" applyFill="1" applyBorder="1" applyAlignment="1">
      <alignment vertical="center" wrapText="1"/>
    </xf>
    <xf numFmtId="0" fontId="23" fillId="8" borderId="104" xfId="0" applyFont="1" applyFill="1" applyBorder="1" applyAlignment="1">
      <alignment vertical="center" wrapText="1"/>
    </xf>
    <xf numFmtId="0" fontId="23" fillId="8" borderId="102" xfId="0" applyFont="1" applyFill="1" applyBorder="1" applyAlignment="1">
      <alignment vertical="center" wrapText="1"/>
    </xf>
    <xf numFmtId="0" fontId="23" fillId="8" borderId="85" xfId="0" applyFont="1" applyFill="1" applyBorder="1" applyAlignment="1">
      <alignment horizontal="left" vertical="center" wrapText="1"/>
    </xf>
    <xf numFmtId="0" fontId="23" fillId="8" borderId="102" xfId="0" applyFont="1" applyFill="1" applyBorder="1" applyAlignment="1">
      <alignment horizontal="left" vertical="center" wrapText="1"/>
    </xf>
    <xf numFmtId="0" fontId="14" fillId="8" borderId="82" xfId="0" applyFont="1" applyFill="1" applyBorder="1" applyAlignment="1">
      <alignment vertical="center" wrapText="1"/>
    </xf>
    <xf numFmtId="0" fontId="14" fillId="8" borderId="101" xfId="0" applyFont="1" applyFill="1" applyBorder="1" applyAlignment="1">
      <alignment vertical="center" wrapText="1"/>
    </xf>
    <xf numFmtId="0" fontId="23" fillId="8" borderId="101" xfId="0" applyFont="1" applyFill="1" applyBorder="1" applyAlignment="1">
      <alignment vertical="center" wrapText="1"/>
    </xf>
    <xf numFmtId="0" fontId="0" fillId="8" borderId="85" xfId="0" applyFill="1" applyBorder="1" applyAlignment="1">
      <alignment vertical="top" wrapText="1"/>
    </xf>
    <xf numFmtId="0" fontId="0" fillId="8" borderId="104" xfId="0" applyFill="1" applyBorder="1" applyAlignment="1">
      <alignment horizontal="left" vertical="center" wrapText="1"/>
    </xf>
    <xf numFmtId="0" fontId="22" fillId="8" borderId="102" xfId="0" applyFont="1" applyFill="1" applyBorder="1" applyAlignment="1">
      <alignment horizontal="left" vertical="center" wrapText="1"/>
    </xf>
    <xf numFmtId="0" fontId="0" fillId="8" borderId="85" xfId="0" applyFill="1" applyBorder="1" applyAlignment="1">
      <alignment horizontal="left" vertical="center" wrapText="1"/>
    </xf>
    <xf numFmtId="0" fontId="15" fillId="8" borderId="0" xfId="0" applyFont="1" applyFill="1"/>
    <xf numFmtId="0" fontId="7" fillId="11" borderId="111" xfId="0" applyFont="1" applyFill="1" applyBorder="1" applyAlignment="1" applyProtection="1">
      <alignment horizontal="center" vertical="center"/>
      <protection locked="0" hidden="1"/>
    </xf>
    <xf numFmtId="0" fontId="7" fillId="11" borderId="116" xfId="0" applyFont="1" applyFill="1" applyBorder="1" applyAlignment="1" applyProtection="1">
      <alignment horizontal="center" vertical="center"/>
      <protection locked="0" hidden="1"/>
    </xf>
    <xf numFmtId="0" fontId="7" fillId="11" borderId="121" xfId="0" applyFont="1" applyFill="1" applyBorder="1" applyAlignment="1" applyProtection="1">
      <alignment horizontal="center" vertical="center"/>
      <protection locked="0" hidden="1"/>
    </xf>
    <xf numFmtId="0" fontId="16" fillId="8" borderId="100" xfId="0" applyFont="1" applyFill="1" applyBorder="1" applyAlignment="1">
      <alignment vertical="center"/>
    </xf>
    <xf numFmtId="0" fontId="16" fillId="8" borderId="0" xfId="0" applyFont="1" applyFill="1" applyAlignment="1">
      <alignment horizontal="left" vertical="center"/>
    </xf>
    <xf numFmtId="0" fontId="32" fillId="8" borderId="0" xfId="0" applyFont="1" applyFill="1"/>
    <xf numFmtId="0" fontId="14" fillId="8" borderId="0" xfId="0" applyFont="1" applyFill="1"/>
    <xf numFmtId="9" fontId="0" fillId="8" borderId="0" xfId="0" applyNumberFormat="1" applyFill="1"/>
    <xf numFmtId="1" fontId="0" fillId="8" borderId="0" xfId="0" applyNumberFormat="1" applyFill="1"/>
    <xf numFmtId="165" fontId="32" fillId="8" borderId="0" xfId="0" applyNumberFormat="1" applyFont="1" applyFill="1"/>
    <xf numFmtId="0" fontId="32" fillId="8" borderId="0" xfId="0" applyFont="1" applyFill="1" applyAlignment="1">
      <alignment vertical="top"/>
    </xf>
    <xf numFmtId="0" fontId="32" fillId="8" borderId="0" xfId="0" applyFont="1" applyFill="1" applyProtection="1">
      <protection hidden="1"/>
    </xf>
    <xf numFmtId="0" fontId="1" fillId="8" borderId="0" xfId="0" applyFont="1" applyFill="1" applyAlignment="1" applyProtection="1">
      <alignment horizontal="center" vertical="center"/>
      <protection hidden="1"/>
    </xf>
    <xf numFmtId="0" fontId="1" fillId="8" borderId="0" xfId="0" applyFont="1" applyFill="1" applyAlignment="1" applyProtection="1">
      <alignment horizontal="center"/>
      <protection hidden="1"/>
    </xf>
    <xf numFmtId="0" fontId="15" fillId="8" borderId="0" xfId="0" applyFont="1" applyFill="1" applyProtection="1">
      <protection hidden="1"/>
    </xf>
    <xf numFmtId="0" fontId="0" fillId="8" borderId="0" xfId="0" applyFill="1" applyAlignment="1">
      <alignment vertical="top"/>
    </xf>
    <xf numFmtId="164" fontId="0" fillId="8" borderId="0" xfId="0" applyNumberFormat="1" applyFill="1"/>
    <xf numFmtId="49" fontId="6" fillId="10" borderId="80" xfId="0" applyNumberFormat="1" applyFont="1" applyFill="1" applyBorder="1"/>
    <xf numFmtId="49" fontId="6" fillId="10" borderId="81" xfId="0" applyNumberFormat="1" applyFont="1" applyFill="1" applyBorder="1"/>
    <xf numFmtId="49" fontId="0" fillId="10" borderId="81" xfId="0" applyNumberFormat="1" applyFill="1" applyBorder="1"/>
    <xf numFmtId="49" fontId="0" fillId="10" borderId="82" xfId="0" applyNumberFormat="1" applyFill="1" applyBorder="1"/>
    <xf numFmtId="11" fontId="20" fillId="10" borderId="83" xfId="0" applyNumberFormat="1" applyFont="1" applyFill="1" applyBorder="1"/>
    <xf numFmtId="49" fontId="0" fillId="10" borderId="84" xfId="0" applyNumberFormat="1" applyFill="1" applyBorder="1"/>
    <xf numFmtId="49" fontId="0" fillId="10" borderId="85" xfId="0" applyNumberFormat="1" applyFill="1" applyBorder="1"/>
    <xf numFmtId="0" fontId="0" fillId="3" borderId="67" xfId="0" applyFill="1" applyBorder="1" applyAlignment="1">
      <alignment horizontal="center" vertical="center" wrapText="1"/>
    </xf>
    <xf numFmtId="0" fontId="7" fillId="4" borderId="19" xfId="0" applyFont="1" applyFill="1" applyBorder="1" applyAlignment="1">
      <alignment horizontal="left" vertical="center" wrapText="1" indent="1"/>
    </xf>
    <xf numFmtId="0" fontId="3" fillId="4" borderId="67" xfId="0" applyFont="1" applyFill="1" applyBorder="1" applyAlignment="1">
      <alignment horizontal="center" vertical="center" wrapText="1"/>
    </xf>
    <xf numFmtId="0" fontId="3" fillId="4" borderId="58" xfId="0" applyFont="1" applyFill="1" applyBorder="1" applyAlignment="1">
      <alignment horizontal="center" vertical="center" wrapText="1"/>
    </xf>
    <xf numFmtId="0" fontId="5" fillId="4" borderId="19" xfId="0" applyFont="1" applyFill="1" applyBorder="1" applyAlignment="1">
      <alignment horizontal="left" vertical="center" wrapText="1" indent="1"/>
    </xf>
    <xf numFmtId="0" fontId="7" fillId="3" borderId="19" xfId="0" applyFont="1" applyFill="1" applyBorder="1" applyAlignment="1">
      <alignment horizontal="left" vertical="center" wrapText="1" indent="1"/>
    </xf>
    <xf numFmtId="0" fontId="3" fillId="4" borderId="68" xfId="0" applyFont="1" applyFill="1" applyBorder="1" applyAlignment="1">
      <alignment horizontal="center" vertical="center" wrapText="1"/>
    </xf>
    <xf numFmtId="0" fontId="3" fillId="4" borderId="65" xfId="0" applyFont="1" applyFill="1" applyBorder="1" applyAlignment="1">
      <alignment horizontal="center" vertical="center" wrapText="1"/>
    </xf>
    <xf numFmtId="0" fontId="3" fillId="4" borderId="57" xfId="0" applyFont="1" applyFill="1" applyBorder="1" applyAlignment="1">
      <alignment horizontal="center" vertical="center" wrapText="1"/>
    </xf>
    <xf numFmtId="0" fontId="3" fillId="4" borderId="123" xfId="0" applyFont="1" applyFill="1" applyBorder="1" applyAlignment="1">
      <alignment horizontal="center" vertical="center" wrapText="1"/>
    </xf>
    <xf numFmtId="0" fontId="7" fillId="3" borderId="124" xfId="0" applyFont="1" applyFill="1" applyBorder="1" applyAlignment="1">
      <alignment horizontal="left" vertical="center" wrapText="1" indent="1"/>
    </xf>
    <xf numFmtId="0" fontId="3" fillId="3" borderId="22" xfId="0" applyFont="1" applyFill="1" applyBorder="1" applyAlignment="1">
      <alignment horizontal="center" vertical="center" wrapText="1"/>
    </xf>
    <xf numFmtId="0" fontId="3" fillId="4" borderId="45" xfId="0" applyFont="1" applyFill="1" applyBorder="1" applyAlignment="1">
      <alignment horizontal="center" vertical="center" wrapText="1"/>
    </xf>
    <xf numFmtId="0" fontId="9" fillId="4" borderId="132" xfId="0" applyFont="1" applyFill="1" applyBorder="1" applyAlignment="1">
      <alignment horizontal="center" vertical="center" wrapText="1"/>
    </xf>
    <xf numFmtId="0" fontId="13" fillId="6" borderId="133"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4" borderId="35" xfId="0" applyFont="1" applyFill="1" applyBorder="1" applyAlignment="1">
      <alignment horizontal="center" vertical="center" wrapText="1"/>
    </xf>
    <xf numFmtId="0" fontId="0" fillId="3" borderId="57" xfId="0" applyFill="1" applyBorder="1" applyAlignment="1">
      <alignment horizontal="center" vertical="center" wrapText="1"/>
    </xf>
    <xf numFmtId="0" fontId="3" fillId="3" borderId="64" xfId="0" applyFont="1" applyFill="1" applyBorder="1" applyAlignment="1">
      <alignment horizontal="center" vertical="center" wrapText="1"/>
    </xf>
    <xf numFmtId="0" fontId="3" fillId="4" borderId="75"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0" fillId="3" borderId="68" xfId="0" applyFill="1" applyBorder="1" applyAlignment="1">
      <alignment horizontal="center" vertical="center" wrapText="1"/>
    </xf>
    <xf numFmtId="0" fontId="3" fillId="3" borderId="73" xfId="0" applyFont="1" applyFill="1" applyBorder="1" applyAlignment="1">
      <alignment horizontal="center" vertical="center" wrapText="1"/>
    </xf>
    <xf numFmtId="0" fontId="3" fillId="3" borderId="74" xfId="0" applyFont="1" applyFill="1" applyBorder="1" applyAlignment="1">
      <alignment horizontal="center" vertical="center" wrapText="1"/>
    </xf>
    <xf numFmtId="0" fontId="7" fillId="4" borderId="136" xfId="0" applyFont="1" applyFill="1" applyBorder="1" applyAlignment="1">
      <alignment horizontal="left" vertical="center" wrapText="1" indent="1"/>
    </xf>
    <xf numFmtId="0" fontId="7" fillId="4" borderId="8" xfId="0" applyFont="1" applyFill="1" applyBorder="1" applyAlignment="1">
      <alignment horizontal="left" vertical="center" wrapText="1" indent="1"/>
    </xf>
    <xf numFmtId="0" fontId="0" fillId="3" borderId="137" xfId="0" applyFill="1" applyBorder="1" applyAlignment="1">
      <alignment horizontal="center" vertical="center" wrapText="1"/>
    </xf>
    <xf numFmtId="0" fontId="3" fillId="3" borderId="139" xfId="0" applyFont="1" applyFill="1" applyBorder="1" applyAlignment="1">
      <alignment horizontal="center" vertical="center" wrapText="1"/>
    </xf>
    <xf numFmtId="0" fontId="3" fillId="3" borderId="140" xfId="0" applyFont="1" applyFill="1" applyBorder="1" applyAlignment="1">
      <alignment horizontal="center" vertical="center" wrapText="1"/>
    </xf>
    <xf numFmtId="0" fontId="3" fillId="4" borderId="137" xfId="0" applyFont="1" applyFill="1" applyBorder="1" applyAlignment="1">
      <alignment horizontal="center" vertical="center" wrapText="1"/>
    </xf>
    <xf numFmtId="0" fontId="7" fillId="4" borderId="142" xfId="0" applyFont="1" applyFill="1" applyBorder="1" applyAlignment="1">
      <alignment horizontal="left" vertical="center" wrapText="1" indent="1"/>
    </xf>
    <xf numFmtId="0" fontId="5" fillId="4" borderId="130" xfId="0" applyFont="1" applyFill="1" applyBorder="1" applyAlignment="1">
      <alignment vertical="center" wrapText="1"/>
    </xf>
    <xf numFmtId="0" fontId="5" fillId="4" borderId="138" xfId="0" applyFont="1" applyFill="1" applyBorder="1" applyAlignment="1">
      <alignment vertical="center" wrapText="1"/>
    </xf>
    <xf numFmtId="0" fontId="0" fillId="3" borderId="55" xfId="0" applyFill="1" applyBorder="1" applyAlignment="1">
      <alignment horizontal="center" vertical="center" wrapText="1"/>
    </xf>
    <xf numFmtId="0" fontId="0" fillId="3" borderId="131" xfId="0" applyFill="1" applyBorder="1" applyAlignment="1">
      <alignment horizontal="center" vertical="center" wrapText="1"/>
    </xf>
    <xf numFmtId="0" fontId="3" fillId="4" borderId="144" xfId="0" applyFont="1" applyFill="1" applyBorder="1" applyAlignment="1">
      <alignment horizontal="center" vertical="center" wrapText="1"/>
    </xf>
    <xf numFmtId="0" fontId="3" fillId="4" borderId="145" xfId="0" applyFont="1" applyFill="1" applyBorder="1" applyAlignment="1">
      <alignment horizontal="center" vertical="center" wrapText="1"/>
    </xf>
    <xf numFmtId="0" fontId="7" fillId="4" borderId="19" xfId="0" applyFont="1" applyFill="1" applyBorder="1" applyAlignment="1">
      <alignment horizontal="left" vertical="center" wrapText="1"/>
    </xf>
    <xf numFmtId="0" fontId="7" fillId="4" borderId="143" xfId="0" applyFont="1" applyFill="1" applyBorder="1" applyAlignment="1">
      <alignment horizontal="left" vertical="center" wrapText="1"/>
    </xf>
    <xf numFmtId="0" fontId="7" fillId="4" borderId="8" xfId="0" applyFont="1" applyFill="1" applyBorder="1" applyAlignment="1">
      <alignment horizontal="left" vertical="center" wrapText="1"/>
    </xf>
    <xf numFmtId="0" fontId="3" fillId="3" borderId="144" xfId="0" applyFont="1" applyFill="1" applyBorder="1" applyAlignment="1">
      <alignment horizontal="center" vertical="center" wrapText="1"/>
    </xf>
    <xf numFmtId="0" fontId="3" fillId="3" borderId="145" xfId="0" applyFont="1" applyFill="1" applyBorder="1" applyAlignment="1">
      <alignment horizontal="center" vertical="center" wrapText="1"/>
    </xf>
    <xf numFmtId="0" fontId="0" fillId="3" borderId="123" xfId="0" applyFill="1" applyBorder="1" applyAlignment="1">
      <alignment horizontal="center" vertical="center" wrapText="1"/>
    </xf>
    <xf numFmtId="0" fontId="7" fillId="3" borderId="72" xfId="0" applyFont="1" applyFill="1" applyBorder="1" applyAlignment="1">
      <alignment vertical="center" wrapText="1"/>
    </xf>
    <xf numFmtId="0" fontId="7" fillId="3" borderId="138" xfId="0" applyFont="1" applyFill="1" applyBorder="1" applyAlignment="1">
      <alignment vertical="center" wrapText="1"/>
    </xf>
    <xf numFmtId="0" fontId="7" fillId="3" borderId="143" xfId="0" applyFont="1" applyFill="1" applyBorder="1" applyAlignment="1">
      <alignment horizontal="left" vertical="center" wrapText="1"/>
    </xf>
    <xf numFmtId="0" fontId="6" fillId="4" borderId="67" xfId="0" applyFont="1" applyFill="1" applyBorder="1" applyAlignment="1">
      <alignment horizontal="center" vertical="center" wrapText="1"/>
    </xf>
    <xf numFmtId="0" fontId="6" fillId="4" borderId="141" xfId="0" applyFont="1" applyFill="1" applyBorder="1" applyAlignment="1">
      <alignment horizontal="center" vertical="center" wrapText="1"/>
    </xf>
    <xf numFmtId="0" fontId="9" fillId="4" borderId="37" xfId="0" applyFont="1" applyFill="1" applyBorder="1" applyAlignment="1">
      <alignment horizontal="center" vertical="center" wrapText="1"/>
    </xf>
    <xf numFmtId="0" fontId="9" fillId="4" borderId="42"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46" xfId="0" applyFont="1" applyFill="1" applyBorder="1" applyAlignment="1">
      <alignment horizontal="center" vertical="center" wrapText="1"/>
    </xf>
    <xf numFmtId="0" fontId="8" fillId="2" borderId="139" xfId="0" applyFont="1" applyFill="1" applyBorder="1" applyAlignment="1">
      <alignment horizontal="center" vertical="center" wrapText="1"/>
    </xf>
    <xf numFmtId="0" fontId="0" fillId="14" borderId="1" xfId="0" applyFill="1" applyBorder="1" applyAlignment="1">
      <alignment horizontal="center" vertical="center" wrapText="1"/>
    </xf>
    <xf numFmtId="0" fontId="0" fillId="14" borderId="35" xfId="0" applyFill="1" applyBorder="1" applyAlignment="1">
      <alignment horizontal="center" vertical="center" wrapText="1"/>
    </xf>
    <xf numFmtId="0" fontId="3" fillId="14" borderId="3" xfId="0" applyFont="1" applyFill="1" applyBorder="1" applyAlignment="1">
      <alignment horizontal="center" vertical="center" wrapText="1"/>
    </xf>
    <xf numFmtId="0" fontId="3" fillId="14" borderId="59" xfId="0"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vertical="center" wrapText="1"/>
    </xf>
    <xf numFmtId="0" fontId="0" fillId="0" borderId="0" xfId="0" applyAlignment="1">
      <alignment horizontal="center"/>
    </xf>
    <xf numFmtId="0" fontId="0" fillId="4" borderId="18" xfId="0" applyFill="1" applyBorder="1" applyAlignment="1">
      <alignment vertical="center" wrapText="1"/>
    </xf>
    <xf numFmtId="0" fontId="0" fillId="4" borderId="16" xfId="0" applyFill="1" applyBorder="1" applyAlignment="1">
      <alignment vertical="center" wrapText="1"/>
    </xf>
    <xf numFmtId="0" fontId="0" fillId="4" borderId="17" xfId="0" applyFill="1" applyBorder="1" applyAlignment="1">
      <alignment vertical="center" wrapText="1"/>
    </xf>
    <xf numFmtId="0" fontId="3" fillId="4" borderId="11" xfId="0" applyFont="1" applyFill="1" applyBorder="1" applyAlignment="1">
      <alignment vertical="center" wrapText="1"/>
    </xf>
    <xf numFmtId="0" fontId="3" fillId="3" borderId="11" xfId="0" applyFont="1" applyFill="1" applyBorder="1" applyAlignment="1">
      <alignment vertical="center" wrapText="1"/>
    </xf>
    <xf numFmtId="0" fontId="11" fillId="0" borderId="0" xfId="0" applyFont="1" applyAlignment="1">
      <alignment vertical="center"/>
    </xf>
    <xf numFmtId="0" fontId="36" fillId="0" borderId="0" xfId="0" applyFont="1" applyAlignment="1">
      <alignment horizontal="left" vertical="top"/>
    </xf>
    <xf numFmtId="0" fontId="0" fillId="0" borderId="0" xfId="0" applyAlignment="1">
      <alignment wrapText="1"/>
    </xf>
    <xf numFmtId="0" fontId="0" fillId="0" borderId="0" xfId="0" applyAlignment="1">
      <alignment horizontal="left" wrapText="1"/>
    </xf>
    <xf numFmtId="0" fontId="37" fillId="0" borderId="0" xfId="0" applyFont="1"/>
    <xf numFmtId="0" fontId="39" fillId="0" borderId="0" xfId="0" applyFont="1"/>
    <xf numFmtId="0" fontId="40" fillId="0" borderId="0" xfId="0" applyFont="1"/>
    <xf numFmtId="0" fontId="41" fillId="0" borderId="0" xfId="0" applyFont="1"/>
    <xf numFmtId="0" fontId="10" fillId="0" borderId="0" xfId="0" applyFont="1" applyAlignment="1">
      <alignment wrapText="1"/>
    </xf>
    <xf numFmtId="0" fontId="42" fillId="0" borderId="0" xfId="0" applyFont="1" applyAlignment="1">
      <alignment horizontal="left"/>
    </xf>
    <xf numFmtId="0" fontId="23" fillId="0" borderId="0" xfId="0" applyFont="1" applyAlignment="1">
      <alignment horizontal="left" vertical="center" wrapText="1"/>
    </xf>
    <xf numFmtId="0" fontId="43" fillId="0" borderId="0" xfId="0" applyFont="1"/>
    <xf numFmtId="0" fontId="44" fillId="0" borderId="0" xfId="0" applyFont="1"/>
    <xf numFmtId="0" fontId="9" fillId="4" borderId="8" xfId="0" applyFont="1" applyFill="1" applyBorder="1" applyAlignment="1">
      <alignment horizontal="left" vertical="center" wrapText="1" indent="1"/>
    </xf>
    <xf numFmtId="0" fontId="9" fillId="4" borderId="147" xfId="0" applyFont="1" applyFill="1" applyBorder="1" applyAlignment="1">
      <alignment horizontal="left" vertical="center" wrapText="1" indent="1"/>
    </xf>
    <xf numFmtId="0" fontId="9" fillId="3" borderId="148" xfId="0" applyFont="1" applyFill="1" applyBorder="1" applyAlignment="1">
      <alignment horizontal="left" vertical="center" wrapText="1" indent="1"/>
    </xf>
    <xf numFmtId="0" fontId="9" fillId="3" borderId="150" xfId="0" applyFont="1" applyFill="1" applyBorder="1" applyAlignment="1">
      <alignment horizontal="left" vertical="center" wrapText="1" indent="1"/>
    </xf>
    <xf numFmtId="0" fontId="9" fillId="3" borderId="149" xfId="0" applyFont="1" applyFill="1" applyBorder="1" applyAlignment="1">
      <alignment horizontal="left" vertical="center" wrapText="1" indent="1"/>
    </xf>
    <xf numFmtId="0" fontId="6" fillId="0" borderId="0" xfId="0" applyFont="1" applyAlignment="1">
      <alignment vertical="center"/>
    </xf>
    <xf numFmtId="0" fontId="9" fillId="3" borderId="151" xfId="0" applyFont="1" applyFill="1" applyBorder="1" applyAlignment="1">
      <alignment horizontal="left" vertical="center" wrapText="1" indent="1"/>
    </xf>
    <xf numFmtId="0" fontId="9" fillId="3" borderId="152" xfId="0" applyFont="1" applyFill="1" applyBorder="1" applyAlignment="1">
      <alignment horizontal="left" vertical="center" wrapText="1" indent="1"/>
    </xf>
    <xf numFmtId="0" fontId="0" fillId="9" borderId="95" xfId="0" applyFill="1" applyBorder="1" applyAlignment="1" applyProtection="1">
      <alignment horizontal="center" vertical="center"/>
      <protection locked="0"/>
    </xf>
    <xf numFmtId="0" fontId="0" fillId="9" borderId="96" xfId="0" applyFill="1" applyBorder="1" applyAlignment="1" applyProtection="1">
      <alignment horizontal="center" vertical="center"/>
      <protection locked="0"/>
    </xf>
    <xf numFmtId="0" fontId="0" fillId="9" borderId="98" xfId="0" applyFill="1" applyBorder="1" applyAlignment="1" applyProtection="1">
      <alignment horizontal="center" vertical="center"/>
      <protection locked="0"/>
    </xf>
    <xf numFmtId="0" fontId="0" fillId="9" borderId="99" xfId="0" applyFill="1" applyBorder="1" applyAlignment="1" applyProtection="1">
      <alignment horizontal="center" vertical="center"/>
      <protection locked="0"/>
    </xf>
    <xf numFmtId="0" fontId="0" fillId="7" borderId="90" xfId="0" applyFill="1" applyBorder="1" applyAlignment="1">
      <alignment horizontal="left"/>
    </xf>
    <xf numFmtId="0" fontId="0" fillId="7" borderId="91" xfId="0" applyFill="1" applyBorder="1" applyAlignment="1">
      <alignment horizontal="left"/>
    </xf>
    <xf numFmtId="0" fontId="0" fillId="7" borderId="92" xfId="0" applyFill="1" applyBorder="1" applyAlignment="1">
      <alignment horizontal="left"/>
    </xf>
    <xf numFmtId="0" fontId="16" fillId="7" borderId="80" xfId="0" applyFont="1" applyFill="1" applyBorder="1" applyAlignment="1">
      <alignment horizontal="center" vertical="center" wrapText="1"/>
    </xf>
    <xf numFmtId="0" fontId="16" fillId="7" borderId="81" xfId="0" applyFont="1" applyFill="1" applyBorder="1" applyAlignment="1">
      <alignment horizontal="center" vertical="center" wrapText="1"/>
    </xf>
    <xf numFmtId="0" fontId="16" fillId="7" borderId="83" xfId="0" applyFont="1" applyFill="1" applyBorder="1" applyAlignment="1">
      <alignment horizontal="center" vertical="center" wrapText="1"/>
    </xf>
    <xf numFmtId="0" fontId="16" fillId="7" borderId="84" xfId="0" applyFont="1" applyFill="1" applyBorder="1" applyAlignment="1">
      <alignment horizontal="center" vertical="center" wrapText="1"/>
    </xf>
    <xf numFmtId="0" fontId="17" fillId="8" borderId="80" xfId="0" applyFont="1" applyFill="1" applyBorder="1" applyAlignment="1">
      <alignment horizontal="center" vertical="center"/>
    </xf>
    <xf numFmtId="0" fontId="17" fillId="8" borderId="81" xfId="0" applyFont="1" applyFill="1" applyBorder="1" applyAlignment="1">
      <alignment horizontal="center" vertical="center"/>
    </xf>
    <xf numFmtId="0" fontId="17" fillId="8" borderId="82" xfId="0" applyFont="1" applyFill="1" applyBorder="1" applyAlignment="1">
      <alignment horizontal="center" vertical="center"/>
    </xf>
    <xf numFmtId="0" fontId="17" fillId="8" borderId="83" xfId="0" applyFont="1" applyFill="1" applyBorder="1" applyAlignment="1">
      <alignment horizontal="center" vertical="center"/>
    </xf>
    <xf numFmtId="0" fontId="17" fillId="8" borderId="84" xfId="0" applyFont="1" applyFill="1" applyBorder="1" applyAlignment="1">
      <alignment horizontal="center" vertical="center"/>
    </xf>
    <xf numFmtId="0" fontId="17" fillId="8" borderId="85" xfId="0" applyFont="1" applyFill="1" applyBorder="1" applyAlignment="1">
      <alignment horizontal="center" vertical="center"/>
    </xf>
    <xf numFmtId="0" fontId="6" fillId="8" borderId="0" xfId="0" applyFont="1" applyFill="1" applyAlignment="1">
      <alignment horizontal="center" wrapText="1"/>
    </xf>
    <xf numFmtId="0" fontId="0" fillId="7" borderId="86" xfId="0" applyFill="1" applyBorder="1" applyAlignment="1">
      <alignment horizontal="left"/>
    </xf>
    <xf numFmtId="0" fontId="0" fillId="7" borderId="87" xfId="0" applyFill="1" applyBorder="1" applyAlignment="1">
      <alignment horizontal="left"/>
    </xf>
    <xf numFmtId="14" fontId="0" fillId="9" borderId="88" xfId="0" applyNumberFormat="1" applyFill="1" applyBorder="1" applyAlignment="1" applyProtection="1">
      <alignment horizontal="center" vertical="center"/>
      <protection locked="0"/>
    </xf>
    <xf numFmtId="14" fontId="0" fillId="9" borderId="89" xfId="0" applyNumberFormat="1" applyFill="1" applyBorder="1" applyAlignment="1" applyProtection="1">
      <alignment horizontal="center" vertical="center"/>
      <protection locked="0"/>
    </xf>
    <xf numFmtId="49" fontId="20" fillId="10" borderId="100" xfId="0" quotePrefix="1" applyNumberFormat="1" applyFont="1" applyFill="1" applyBorder="1" applyAlignment="1">
      <alignment horizontal="left" vertical="center" wrapText="1"/>
    </xf>
    <xf numFmtId="49" fontId="20" fillId="10" borderId="0" xfId="0" applyNumberFormat="1" applyFont="1" applyFill="1" applyAlignment="1">
      <alignment horizontal="left" vertical="center" wrapText="1"/>
    </xf>
    <xf numFmtId="49" fontId="20" fillId="10" borderId="101" xfId="0" applyNumberFormat="1" applyFont="1" applyFill="1" applyBorder="1" applyAlignment="1">
      <alignment horizontal="left" vertical="center" wrapText="1"/>
    </xf>
    <xf numFmtId="49" fontId="19" fillId="10" borderId="80" xfId="0" quotePrefix="1" applyNumberFormat="1" applyFont="1" applyFill="1" applyBorder="1" applyAlignment="1">
      <alignment horizontal="left" wrapText="1"/>
    </xf>
    <xf numFmtId="49" fontId="6" fillId="10" borderId="81" xfId="0" quotePrefix="1" applyNumberFormat="1" applyFont="1" applyFill="1" applyBorder="1" applyAlignment="1">
      <alignment horizontal="left" wrapText="1"/>
    </xf>
    <xf numFmtId="49" fontId="6" fillId="10" borderId="82" xfId="0" quotePrefix="1" applyNumberFormat="1" applyFont="1" applyFill="1" applyBorder="1" applyAlignment="1">
      <alignment horizontal="left" wrapText="1"/>
    </xf>
    <xf numFmtId="49" fontId="20" fillId="10" borderId="0" xfId="0" quotePrefix="1" applyNumberFormat="1" applyFont="1" applyFill="1" applyAlignment="1">
      <alignment horizontal="left" vertical="center" wrapText="1"/>
    </xf>
    <xf numFmtId="49" fontId="20" fillId="10" borderId="101" xfId="0" quotePrefix="1" applyNumberFormat="1" applyFont="1" applyFill="1" applyBorder="1" applyAlignment="1">
      <alignment horizontal="left" vertical="center" wrapText="1"/>
    </xf>
    <xf numFmtId="0" fontId="0" fillId="4" borderId="57" xfId="0" applyFill="1" applyBorder="1" applyAlignment="1">
      <alignment horizontal="center" vertical="center" wrapText="1"/>
    </xf>
    <xf numFmtId="0" fontId="0" fillId="4" borderId="58" xfId="0" applyFill="1" applyBorder="1" applyAlignment="1">
      <alignment horizontal="center" vertical="center" wrapText="1"/>
    </xf>
    <xf numFmtId="0" fontId="0" fillId="0" borderId="52" xfId="0" applyBorder="1" applyAlignment="1">
      <alignment horizontal="center"/>
    </xf>
    <xf numFmtId="0" fontId="0" fillId="0" borderId="63" xfId="0" applyBorder="1" applyAlignment="1">
      <alignment horizontal="center"/>
    </xf>
    <xf numFmtId="0" fontId="0" fillId="3" borderId="52" xfId="0" applyFill="1" applyBorder="1" applyAlignment="1">
      <alignment horizontal="center" vertical="center" wrapText="1"/>
    </xf>
    <xf numFmtId="0" fontId="0" fillId="3" borderId="63" xfId="0" applyFill="1" applyBorder="1" applyAlignment="1">
      <alignment horizontal="center" vertical="center" wrapText="1"/>
    </xf>
    <xf numFmtId="0" fontId="0" fillId="4" borderId="0" xfId="0" applyFill="1" applyAlignment="1">
      <alignment horizontal="center" vertical="center" wrapText="1"/>
    </xf>
    <xf numFmtId="0" fontId="0" fillId="3" borderId="57" xfId="0" applyFill="1" applyBorder="1" applyAlignment="1">
      <alignment horizontal="center" vertical="center" wrapText="1"/>
    </xf>
    <xf numFmtId="0" fontId="0" fillId="3" borderId="58" xfId="0"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61" xfId="0" applyFont="1" applyFill="1" applyBorder="1" applyAlignment="1">
      <alignment horizontal="center" vertical="center" wrapText="1"/>
    </xf>
    <xf numFmtId="0" fontId="0" fillId="2" borderId="15"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17" xfId="0" applyFill="1" applyBorder="1" applyAlignment="1">
      <alignment horizontal="center" vertical="center" wrapText="1"/>
    </xf>
    <xf numFmtId="0" fontId="2" fillId="2" borderId="3" xfId="0" applyFont="1" applyFill="1" applyBorder="1" applyAlignment="1">
      <alignment horizontal="center" vertical="center" wrapText="1"/>
    </xf>
    <xf numFmtId="0" fontId="0" fillId="2" borderId="60" xfId="0" applyFill="1" applyBorder="1" applyAlignment="1">
      <alignment horizontal="center" vertical="center" wrapText="1"/>
    </xf>
    <xf numFmtId="0" fontId="0" fillId="4" borderId="67" xfId="0" applyFill="1" applyBorder="1" applyAlignment="1">
      <alignment horizontal="center" vertical="center" wrapText="1"/>
    </xf>
    <xf numFmtId="0" fontId="0" fillId="4" borderId="49" xfId="0" applyFill="1" applyBorder="1" applyAlignment="1">
      <alignment horizontal="center" vertical="center" wrapText="1"/>
    </xf>
    <xf numFmtId="0" fontId="1" fillId="2" borderId="4" xfId="0" applyFont="1" applyFill="1" applyBorder="1" applyAlignment="1">
      <alignment vertical="center" wrapText="1"/>
    </xf>
    <xf numFmtId="0" fontId="1" fillId="2" borderId="8" xfId="0" applyFont="1" applyFill="1" applyBorder="1" applyAlignment="1">
      <alignment vertical="center" wrapText="1"/>
    </xf>
    <xf numFmtId="0" fontId="1" fillId="2" borderId="10" xfId="0" applyFont="1" applyFill="1" applyBorder="1" applyAlignment="1">
      <alignment vertical="center" wrapText="1"/>
    </xf>
    <xf numFmtId="0" fontId="0" fillId="2" borderId="12" xfId="0" applyFill="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0" fillId="2" borderId="62" xfId="0" applyFill="1" applyBorder="1" applyAlignment="1">
      <alignment horizontal="center" vertical="center" wrapText="1"/>
    </xf>
    <xf numFmtId="0" fontId="2" fillId="2" borderId="47" xfId="0" applyFont="1" applyFill="1" applyBorder="1" applyAlignment="1">
      <alignment horizontal="center" vertical="center" wrapText="1"/>
    </xf>
    <xf numFmtId="0" fontId="0" fillId="3" borderId="49" xfId="0" applyFill="1" applyBorder="1" applyAlignment="1">
      <alignment horizontal="center" vertical="center" wrapText="1"/>
    </xf>
    <xf numFmtId="0" fontId="3" fillId="4" borderId="26" xfId="0" applyFont="1" applyFill="1" applyBorder="1" applyAlignment="1">
      <alignment horizontal="center" vertical="center" wrapText="1"/>
    </xf>
    <xf numFmtId="0" fontId="3" fillId="4" borderId="22" xfId="0" applyFont="1" applyFill="1" applyBorder="1" applyAlignment="1">
      <alignment horizontal="center" vertical="center" wrapText="1"/>
    </xf>
    <xf numFmtId="0" fontId="5" fillId="4" borderId="19" xfId="0" applyFont="1" applyFill="1" applyBorder="1" applyAlignment="1">
      <alignment horizontal="left" vertical="center" wrapText="1"/>
    </xf>
    <xf numFmtId="0" fontId="5" fillId="4" borderId="10" xfId="0" applyFont="1" applyFill="1" applyBorder="1" applyAlignment="1">
      <alignment horizontal="left" vertical="center" wrapText="1"/>
    </xf>
    <xf numFmtId="0" fontId="3" fillId="4" borderId="64" xfId="0" applyFont="1" applyFill="1" applyBorder="1" applyAlignment="1">
      <alignment horizontal="center" vertical="center" wrapText="1"/>
    </xf>
    <xf numFmtId="0" fontId="3" fillId="4" borderId="59"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64" xfId="0" applyFont="1" applyFill="1" applyBorder="1" applyAlignment="1">
      <alignment horizontal="center" vertical="center" wrapText="1"/>
    </xf>
    <xf numFmtId="0" fontId="3" fillId="3" borderId="59" xfId="0" applyFont="1" applyFill="1" applyBorder="1" applyAlignment="1">
      <alignment horizontal="center" vertical="center" wrapText="1"/>
    </xf>
    <xf numFmtId="0" fontId="3" fillId="4" borderId="75" xfId="0" applyFont="1" applyFill="1" applyBorder="1" applyAlignment="1">
      <alignment horizontal="center" vertical="center" wrapText="1"/>
    </xf>
    <xf numFmtId="0" fontId="3" fillId="4" borderId="76" xfId="0" applyFont="1" applyFill="1" applyBorder="1" applyAlignment="1">
      <alignment horizontal="center" vertical="center" wrapText="1"/>
    </xf>
    <xf numFmtId="0" fontId="5" fillId="3" borderId="19" xfId="0" applyFont="1" applyFill="1" applyBorder="1" applyAlignment="1">
      <alignment vertical="center" wrapText="1"/>
    </xf>
    <xf numFmtId="0" fontId="5" fillId="3" borderId="10" xfId="0" applyFont="1" applyFill="1" applyBorder="1" applyAlignment="1">
      <alignment vertical="center" wrapText="1"/>
    </xf>
    <xf numFmtId="0" fontId="6" fillId="4" borderId="69" xfId="0" applyFont="1" applyFill="1" applyBorder="1" applyAlignment="1">
      <alignment horizontal="center" vertical="center" wrapText="1"/>
    </xf>
    <xf numFmtId="0" fontId="6" fillId="4" borderId="71"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60" xfId="0" applyFont="1" applyFill="1" applyBorder="1" applyAlignment="1">
      <alignment horizontal="center" vertical="center" wrapText="1"/>
    </xf>
    <xf numFmtId="0" fontId="6" fillId="4" borderId="68" xfId="0" applyFont="1" applyFill="1" applyBorder="1" applyAlignment="1">
      <alignment horizontal="center" vertical="center" wrapText="1"/>
    </xf>
    <xf numFmtId="0" fontId="6" fillId="4" borderId="70" xfId="0" applyFont="1" applyFill="1" applyBorder="1" applyAlignment="1">
      <alignment horizontal="center" vertical="center" wrapText="1"/>
    </xf>
    <xf numFmtId="0" fontId="2" fillId="2" borderId="67" xfId="0" applyFont="1" applyFill="1" applyBorder="1" applyAlignment="1">
      <alignment horizontal="center" vertical="center" wrapText="1"/>
    </xf>
    <xf numFmtId="0" fontId="2" fillId="2" borderId="58" xfId="0" applyFont="1" applyFill="1" applyBorder="1" applyAlignment="1">
      <alignment horizontal="center" vertical="center" wrapText="1"/>
    </xf>
    <xf numFmtId="0" fontId="3" fillId="4" borderId="67"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2"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5" fillId="4" borderId="19" xfId="0" applyFont="1" applyFill="1" applyBorder="1" applyAlignment="1">
      <alignment vertical="center" wrapText="1"/>
    </xf>
    <xf numFmtId="0" fontId="5" fillId="4" borderId="10" xfId="0" applyFont="1" applyFill="1" applyBorder="1" applyAlignment="1">
      <alignment vertical="center" wrapText="1"/>
    </xf>
    <xf numFmtId="0" fontId="1" fillId="2" borderId="77" xfId="0" applyFont="1" applyFill="1" applyBorder="1" applyAlignment="1">
      <alignment horizontal="center" vertical="center" wrapText="1"/>
    </xf>
    <xf numFmtId="0" fontId="0" fillId="2" borderId="67" xfId="0" applyFill="1" applyBorder="1" applyAlignment="1">
      <alignment horizontal="center" vertical="center" wrapText="1"/>
    </xf>
    <xf numFmtId="0" fontId="0" fillId="2" borderId="58" xfId="0" applyFill="1" applyBorder="1" applyAlignment="1">
      <alignment horizontal="center" vertical="center" wrapText="1"/>
    </xf>
    <xf numFmtId="0" fontId="1" fillId="2" borderId="122" xfId="0" applyFont="1" applyFill="1" applyBorder="1" applyAlignment="1">
      <alignment vertical="center" wrapText="1"/>
    </xf>
    <xf numFmtId="0" fontId="0" fillId="2" borderId="51" xfId="0" applyFill="1" applyBorder="1" applyAlignment="1">
      <alignment horizontal="center" vertical="center" wrapText="1"/>
    </xf>
    <xf numFmtId="0" fontId="0" fillId="2" borderId="46" xfId="0" applyFill="1" applyBorder="1" applyAlignment="1">
      <alignment horizontal="center" vertical="center" wrapText="1"/>
    </xf>
    <xf numFmtId="0" fontId="0" fillId="2" borderId="55" xfId="0" applyFill="1" applyBorder="1" applyAlignment="1">
      <alignment horizontal="center" vertical="center" wrapText="1"/>
    </xf>
    <xf numFmtId="0" fontId="2" fillId="2" borderId="57"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0" fillId="3" borderId="68" xfId="0" applyFill="1" applyBorder="1" applyAlignment="1">
      <alignment horizontal="center" vertical="center" wrapText="1"/>
    </xf>
    <xf numFmtId="0" fontId="0" fillId="3" borderId="70" xfId="0" applyFill="1" applyBorder="1" applyAlignment="1">
      <alignment horizontal="center" vertical="center" wrapText="1"/>
    </xf>
    <xf numFmtId="0" fontId="0" fillId="3" borderId="69" xfId="0" applyFill="1" applyBorder="1" applyAlignment="1">
      <alignment horizontal="center" vertical="center" wrapText="1"/>
    </xf>
    <xf numFmtId="0" fontId="0" fillId="3" borderId="71" xfId="0" applyFill="1" applyBorder="1" applyAlignment="1">
      <alignment horizontal="center" vertical="center" wrapText="1"/>
    </xf>
    <xf numFmtId="0" fontId="0" fillId="3" borderId="129" xfId="0" applyFill="1" applyBorder="1" applyAlignment="1">
      <alignment horizontal="center" vertical="center" wrapText="1"/>
    </xf>
    <xf numFmtId="0" fontId="7" fillId="4" borderId="19" xfId="0" applyFont="1" applyFill="1" applyBorder="1" applyAlignment="1">
      <alignment horizontal="left" vertical="center" wrapText="1" indent="1"/>
    </xf>
    <xf numFmtId="0" fontId="7" fillId="4" borderId="10" xfId="0" applyFont="1" applyFill="1" applyBorder="1" applyAlignment="1">
      <alignment horizontal="left" vertical="center" wrapText="1" indent="1"/>
    </xf>
    <xf numFmtId="0" fontId="7" fillId="3" borderId="19" xfId="0" applyFont="1" applyFill="1" applyBorder="1" applyAlignment="1">
      <alignment horizontal="left" vertical="center" wrapText="1" indent="1"/>
    </xf>
    <xf numFmtId="0" fontId="4" fillId="3" borderId="125" xfId="0" applyFont="1" applyFill="1" applyBorder="1" applyAlignment="1">
      <alignment horizontal="left" vertical="center" wrapText="1" indent="1"/>
    </xf>
    <xf numFmtId="0" fontId="7" fillId="3" borderId="10" xfId="0" applyFont="1" applyFill="1" applyBorder="1" applyAlignment="1">
      <alignment horizontal="left" vertical="center" wrapText="1" indent="1"/>
    </xf>
    <xf numFmtId="0" fontId="0" fillId="2" borderId="13" xfId="0" applyFill="1" applyBorder="1" applyAlignment="1">
      <alignment horizontal="center" vertical="center" wrapText="1"/>
    </xf>
    <xf numFmtId="0" fontId="0" fillId="2" borderId="0" xfId="0" applyFill="1" applyAlignment="1">
      <alignment horizontal="center" vertical="center" wrapText="1"/>
    </xf>
    <xf numFmtId="0" fontId="0" fillId="2" borderId="1" xfId="0" applyFill="1" applyBorder="1" applyAlignment="1">
      <alignment horizontal="center" vertical="center" wrapText="1"/>
    </xf>
    <xf numFmtId="0" fontId="0" fillId="2" borderId="14" xfId="0" applyFill="1" applyBorder="1" applyAlignment="1">
      <alignment vertical="center" wrapText="1"/>
    </xf>
    <xf numFmtId="0" fontId="0" fillId="2" borderId="2" xfId="0" applyFill="1" applyBorder="1" applyAlignment="1">
      <alignment vertical="center" wrapText="1"/>
    </xf>
    <xf numFmtId="0" fontId="0" fillId="2" borderId="3" xfId="0" applyFill="1" applyBorder="1" applyAlignment="1">
      <alignment vertical="center" wrapText="1"/>
    </xf>
    <xf numFmtId="0" fontId="0" fillId="2" borderId="47" xfId="0" applyFill="1" applyBorder="1" applyAlignment="1">
      <alignment horizontal="center" vertical="center" wrapText="1"/>
    </xf>
    <xf numFmtId="0" fontId="0" fillId="2" borderId="61" xfId="0" applyFill="1" applyBorder="1" applyAlignment="1">
      <alignment vertical="center" wrapText="1"/>
    </xf>
    <xf numFmtId="0" fontId="5" fillId="3" borderId="19" xfId="0" applyFont="1" applyFill="1" applyBorder="1" applyAlignment="1">
      <alignment horizontal="left" vertical="center" wrapText="1"/>
    </xf>
    <xf numFmtId="0" fontId="5" fillId="3" borderId="10" xfId="0" applyFont="1" applyFill="1" applyBorder="1" applyAlignment="1">
      <alignment horizontal="left" vertical="center" wrapText="1"/>
    </xf>
    <xf numFmtId="0" fontId="5" fillId="4" borderId="8" xfId="0" applyFont="1" applyFill="1" applyBorder="1" applyAlignment="1">
      <alignment horizontal="left" vertical="center" wrapText="1"/>
    </xf>
    <xf numFmtId="0" fontId="0" fillId="2" borderId="8" xfId="0" applyFill="1" applyBorder="1" applyAlignment="1">
      <alignment vertical="center" wrapText="1"/>
    </xf>
    <xf numFmtId="0" fontId="0" fillId="2" borderId="10" xfId="0" applyFill="1" applyBorder="1" applyAlignment="1">
      <alignment vertical="center" wrapText="1"/>
    </xf>
    <xf numFmtId="0" fontId="1" fillId="2" borderId="67" xfId="0" applyFont="1" applyFill="1" applyBorder="1" applyAlignment="1">
      <alignment horizontal="center" vertical="center" wrapText="1"/>
    </xf>
    <xf numFmtId="0" fontId="0" fillId="3" borderId="128" xfId="0" applyFill="1" applyBorder="1" applyAlignment="1">
      <alignment horizontal="center" vertical="center" wrapText="1"/>
    </xf>
    <xf numFmtId="0" fontId="1" fillId="2" borderId="57" xfId="0" applyFont="1" applyFill="1" applyBorder="1" applyAlignment="1">
      <alignment horizontal="center" vertical="center" wrapText="1"/>
    </xf>
    <xf numFmtId="0" fontId="7" fillId="3" borderId="19" xfId="0" applyFont="1" applyFill="1" applyBorder="1" applyAlignment="1">
      <alignment horizontal="left" vertical="center" wrapText="1"/>
    </xf>
    <xf numFmtId="0" fontId="7" fillId="3" borderId="10" xfId="0" applyFont="1" applyFill="1" applyBorder="1" applyAlignment="1">
      <alignment horizontal="left" vertical="center" wrapText="1"/>
    </xf>
    <xf numFmtId="0" fontId="7" fillId="4" borderId="19"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6" fillId="2" borderId="8" xfId="0" applyFont="1" applyFill="1" applyBorder="1" applyAlignment="1">
      <alignment vertical="center" wrapText="1"/>
    </xf>
    <xf numFmtId="0" fontId="6" fillId="2" borderId="10" xfId="0" applyFont="1" applyFill="1" applyBorder="1" applyAlignment="1">
      <alignment vertical="center" wrapText="1"/>
    </xf>
    <xf numFmtId="0" fontId="3" fillId="6" borderId="26" xfId="0" applyFont="1" applyFill="1" applyBorder="1" applyAlignment="1">
      <alignment horizontal="center" vertical="center" wrapText="1"/>
    </xf>
    <xf numFmtId="0" fontId="3" fillId="6" borderId="21" xfId="0" applyFont="1" applyFill="1" applyBorder="1" applyAlignment="1">
      <alignment horizontal="center" vertical="center" wrapText="1"/>
    </xf>
    <xf numFmtId="0" fontId="3" fillId="6" borderId="64" xfId="0" applyFont="1" applyFill="1" applyBorder="1" applyAlignment="1">
      <alignment horizontal="center" vertical="center" wrapText="1"/>
    </xf>
    <xf numFmtId="0" fontId="3" fillId="6" borderId="35"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4" borderId="35" xfId="0" applyFont="1" applyFill="1" applyBorder="1" applyAlignment="1">
      <alignment horizontal="center" vertical="center" wrapText="1"/>
    </xf>
    <xf numFmtId="0" fontId="3" fillId="3" borderId="126" xfId="0" applyFont="1" applyFill="1" applyBorder="1" applyAlignment="1">
      <alignment horizontal="center" vertical="center" wrapText="1"/>
    </xf>
    <xf numFmtId="0" fontId="3" fillId="3" borderId="127" xfId="0" applyFont="1" applyFill="1" applyBorder="1" applyAlignment="1">
      <alignment horizontal="center" vertical="center" wrapText="1"/>
    </xf>
    <xf numFmtId="0" fontId="32" fillId="8" borderId="0" xfId="0" quotePrefix="1" applyFont="1" applyFill="1" applyAlignment="1">
      <alignment horizontal="left" vertical="top" wrapText="1"/>
    </xf>
    <xf numFmtId="0" fontId="32" fillId="8" borderId="0" xfId="0" applyFont="1" applyFill="1" applyAlignment="1">
      <alignment horizontal="left" vertical="top" wrapText="1"/>
    </xf>
    <xf numFmtId="0" fontId="34" fillId="8" borderId="0" xfId="0" applyFont="1" applyFill="1" applyAlignment="1" applyProtection="1">
      <alignment horizontal="center" vertical="center" wrapText="1"/>
      <protection hidden="1"/>
    </xf>
    <xf numFmtId="0" fontId="15" fillId="8" borderId="0" xfId="0" applyFont="1" applyFill="1" applyAlignment="1">
      <alignment horizontal="center" vertical="center"/>
    </xf>
    <xf numFmtId="10" fontId="7" fillId="8" borderId="113" xfId="0" applyNumberFormat="1" applyFont="1" applyFill="1" applyBorder="1" applyAlignment="1">
      <alignment horizontal="left" vertical="center" wrapText="1"/>
    </xf>
    <xf numFmtId="10" fontId="7" fillId="8" borderId="114" xfId="0" applyNumberFormat="1" applyFont="1" applyFill="1" applyBorder="1" applyAlignment="1">
      <alignment horizontal="left" vertical="center" wrapText="1"/>
    </xf>
    <xf numFmtId="10" fontId="7" fillId="8" borderId="115" xfId="0" applyNumberFormat="1" applyFont="1" applyFill="1" applyBorder="1" applyAlignment="1">
      <alignment horizontal="left" vertical="center" wrapText="1"/>
    </xf>
    <xf numFmtId="0" fontId="7" fillId="8" borderId="118" xfId="0" applyFont="1" applyFill="1" applyBorder="1" applyAlignment="1">
      <alignment horizontal="left" vertical="center" wrapText="1"/>
    </xf>
    <xf numFmtId="0" fontId="7" fillId="8" borderId="119" xfId="0" applyFont="1" applyFill="1" applyBorder="1" applyAlignment="1">
      <alignment horizontal="left" vertical="center" wrapText="1"/>
    </xf>
    <xf numFmtId="0" fontId="7" fillId="8" borderId="120" xfId="0" applyFont="1" applyFill="1" applyBorder="1" applyAlignment="1">
      <alignment horizontal="left" vertical="center" wrapText="1"/>
    </xf>
    <xf numFmtId="0" fontId="0" fillId="8" borderId="0" xfId="0" applyFill="1" applyAlignment="1">
      <alignment horizontal="left" vertical="top" wrapText="1"/>
    </xf>
    <xf numFmtId="0" fontId="0" fillId="8" borderId="0" xfId="0" applyFill="1" applyAlignment="1">
      <alignment horizontal="left" vertical="top"/>
    </xf>
    <xf numFmtId="0" fontId="7" fillId="8" borderId="80" xfId="0" applyFont="1" applyFill="1" applyBorder="1" applyAlignment="1">
      <alignment horizontal="left" vertical="center" wrapText="1"/>
    </xf>
    <xf numFmtId="0" fontId="7" fillId="8" borderId="81" xfId="0" applyFont="1" applyFill="1" applyBorder="1" applyAlignment="1">
      <alignment horizontal="left" vertical="center" wrapText="1"/>
    </xf>
    <xf numFmtId="0" fontId="7" fillId="8" borderId="82" xfId="0" applyFont="1" applyFill="1" applyBorder="1" applyAlignment="1">
      <alignment horizontal="left" vertical="center" wrapText="1"/>
    </xf>
    <xf numFmtId="10" fontId="0" fillId="7" borderId="112" xfId="0" applyNumberFormat="1" applyFill="1" applyBorder="1" applyAlignment="1">
      <alignment horizontal="center" vertical="center"/>
    </xf>
    <xf numFmtId="10" fontId="0" fillId="7" borderId="117" xfId="0" applyNumberFormat="1" applyFill="1" applyBorder="1" applyAlignment="1">
      <alignment horizontal="center" vertical="center"/>
    </xf>
    <xf numFmtId="10" fontId="0" fillId="7" borderId="110" xfId="0" applyNumberFormat="1" applyFill="1" applyBorder="1" applyAlignment="1">
      <alignment horizontal="center" vertical="center"/>
    </xf>
    <xf numFmtId="1" fontId="6" fillId="12" borderId="81" xfId="0" applyNumberFormat="1" applyFont="1" applyFill="1" applyBorder="1" applyAlignment="1">
      <alignment horizontal="center" vertical="center"/>
    </xf>
    <xf numFmtId="1" fontId="6" fillId="12" borderId="0" xfId="0" applyNumberFormat="1" applyFont="1" applyFill="1" applyAlignment="1">
      <alignment horizontal="center" vertical="center"/>
    </xf>
    <xf numFmtId="1" fontId="6" fillId="12" borderId="84" xfId="0" applyNumberFormat="1" applyFont="1" applyFill="1" applyBorder="1" applyAlignment="1">
      <alignment horizontal="center" vertical="center"/>
    </xf>
    <xf numFmtId="164" fontId="6" fillId="13" borderId="104" xfId="0" applyNumberFormat="1" applyFont="1" applyFill="1" applyBorder="1" applyAlignment="1">
      <alignment horizontal="center" vertical="center"/>
    </xf>
    <xf numFmtId="164" fontId="6" fillId="13" borderId="106" xfId="0" applyNumberFormat="1" applyFont="1" applyFill="1" applyBorder="1" applyAlignment="1">
      <alignment horizontal="center" vertical="center"/>
    </xf>
    <xf numFmtId="164" fontId="6" fillId="13" borderId="105" xfId="0" applyNumberFormat="1" applyFont="1" applyFill="1" applyBorder="1" applyAlignment="1">
      <alignment horizontal="center" vertical="center"/>
    </xf>
    <xf numFmtId="0" fontId="1" fillId="8" borderId="0" xfId="0" applyFont="1" applyFill="1" applyAlignment="1">
      <alignment horizontal="left" vertical="center" wrapText="1"/>
    </xf>
    <xf numFmtId="0" fontId="1" fillId="8" borderId="0" xfId="0" applyFont="1" applyFill="1" applyAlignment="1">
      <alignment horizontal="center" vertical="center"/>
    </xf>
    <xf numFmtId="0" fontId="24" fillId="7" borderId="80" xfId="0" applyFont="1" applyFill="1" applyBorder="1" applyAlignment="1">
      <alignment horizontal="center" vertical="center" wrapText="1"/>
    </xf>
    <xf numFmtId="0" fontId="24" fillId="7" borderId="81" xfId="0" applyFont="1" applyFill="1" applyBorder="1" applyAlignment="1">
      <alignment horizontal="center" vertical="center"/>
    </xf>
    <xf numFmtId="0" fontId="24" fillId="7" borderId="82" xfId="0" applyFont="1" applyFill="1" applyBorder="1" applyAlignment="1">
      <alignment horizontal="center" vertical="center"/>
    </xf>
    <xf numFmtId="0" fontId="24" fillId="7" borderId="100" xfId="0" applyFont="1" applyFill="1" applyBorder="1" applyAlignment="1">
      <alignment horizontal="center" vertical="center"/>
    </xf>
    <xf numFmtId="0" fontId="24" fillId="7" borderId="0" xfId="0" applyFont="1" applyFill="1" applyAlignment="1">
      <alignment horizontal="center" vertical="center"/>
    </xf>
    <xf numFmtId="0" fontId="24" fillId="7" borderId="101" xfId="0" applyFont="1" applyFill="1" applyBorder="1" applyAlignment="1">
      <alignment horizontal="center" vertical="center"/>
    </xf>
    <xf numFmtId="0" fontId="24" fillId="7" borderId="83" xfId="0" applyFont="1" applyFill="1" applyBorder="1" applyAlignment="1">
      <alignment horizontal="center" vertical="center"/>
    </xf>
    <xf numFmtId="0" fontId="24" fillId="7" borderId="84" xfId="0" applyFont="1" applyFill="1" applyBorder="1" applyAlignment="1">
      <alignment horizontal="center" vertical="center"/>
    </xf>
    <xf numFmtId="0" fontId="24" fillId="7" borderId="85" xfId="0" applyFont="1" applyFill="1" applyBorder="1" applyAlignment="1">
      <alignment horizontal="center" vertical="center"/>
    </xf>
    <xf numFmtId="0" fontId="24" fillId="7" borderId="80" xfId="0" applyFont="1" applyFill="1" applyBorder="1" applyAlignment="1">
      <alignment horizontal="center"/>
    </xf>
    <xf numFmtId="0" fontId="24" fillId="7" borderId="81" xfId="0" applyFont="1" applyFill="1" applyBorder="1" applyAlignment="1">
      <alignment horizontal="center"/>
    </xf>
    <xf numFmtId="0" fontId="24" fillId="7" borderId="82" xfId="0" applyFont="1" applyFill="1" applyBorder="1" applyAlignment="1">
      <alignment horizontal="center"/>
    </xf>
    <xf numFmtId="0" fontId="25" fillId="7" borderId="107" xfId="0" applyFont="1" applyFill="1" applyBorder="1" applyAlignment="1">
      <alignment horizontal="center" vertical="center" wrapText="1"/>
    </xf>
    <xf numFmtId="0" fontId="25" fillId="7" borderId="83" xfId="0" applyFont="1" applyFill="1" applyBorder="1" applyAlignment="1">
      <alignment horizontal="center" vertical="center" wrapText="1"/>
    </xf>
    <xf numFmtId="0" fontId="25" fillId="7" borderId="108" xfId="0" applyFont="1" applyFill="1" applyBorder="1" applyAlignment="1">
      <alignment horizontal="center" vertical="center" wrapText="1"/>
    </xf>
    <xf numFmtId="0" fontId="25" fillId="7" borderId="110" xfId="0" applyFont="1" applyFill="1" applyBorder="1" applyAlignment="1">
      <alignment horizontal="center" vertical="center" wrapText="1"/>
    </xf>
    <xf numFmtId="0" fontId="26" fillId="7" borderId="66" xfId="0" applyFont="1" applyFill="1" applyBorder="1" applyAlignment="1">
      <alignment horizontal="center" vertical="center" wrapText="1"/>
    </xf>
    <xf numFmtId="0" fontId="26" fillId="7" borderId="84" xfId="0" applyFont="1" applyFill="1" applyBorder="1" applyAlignment="1">
      <alignment horizontal="center" vertical="center" wrapText="1"/>
    </xf>
    <xf numFmtId="0" fontId="26" fillId="7" borderId="109" xfId="0" applyFont="1" applyFill="1" applyBorder="1" applyAlignment="1">
      <alignment horizontal="center" vertical="center" wrapText="1"/>
    </xf>
    <xf numFmtId="0" fontId="26" fillId="7" borderId="105" xfId="0" applyFont="1" applyFill="1" applyBorder="1" applyAlignment="1">
      <alignment horizontal="center" vertical="center" wrapText="1"/>
    </xf>
    <xf numFmtId="0" fontId="33" fillId="8" borderId="0" xfId="0" applyFont="1" applyFill="1" applyAlignment="1" applyProtection="1">
      <alignment horizontal="center" vertical="center" wrapText="1"/>
      <protection locked="0"/>
    </xf>
    <xf numFmtId="49" fontId="29" fillId="10" borderId="80" xfId="0" applyNumberFormat="1" applyFont="1" applyFill="1" applyBorder="1" applyAlignment="1">
      <alignment horizontal="left" vertical="top" wrapText="1"/>
    </xf>
    <xf numFmtId="49" fontId="29" fillId="10" borderId="81" xfId="0" applyNumberFormat="1" applyFont="1" applyFill="1" applyBorder="1" applyAlignment="1">
      <alignment horizontal="left" vertical="top" wrapText="1"/>
    </xf>
    <xf numFmtId="49" fontId="29" fillId="10" borderId="82" xfId="0" applyNumberFormat="1" applyFont="1" applyFill="1" applyBorder="1" applyAlignment="1">
      <alignment horizontal="left" vertical="top" wrapText="1"/>
    </xf>
    <xf numFmtId="49" fontId="29" fillId="10" borderId="100" xfId="0" applyNumberFormat="1" applyFont="1" applyFill="1" applyBorder="1" applyAlignment="1">
      <alignment horizontal="left" vertical="top" wrapText="1"/>
    </xf>
    <xf numFmtId="49" fontId="29" fillId="10" borderId="0" xfId="0" applyNumberFormat="1" applyFont="1" applyFill="1" applyAlignment="1">
      <alignment horizontal="left" vertical="top" wrapText="1"/>
    </xf>
    <xf numFmtId="49" fontId="29" fillId="10" borderId="101" xfId="0" applyNumberFormat="1" applyFont="1" applyFill="1" applyBorder="1" applyAlignment="1">
      <alignment horizontal="left" vertical="top" wrapText="1"/>
    </xf>
    <xf numFmtId="49" fontId="29" fillId="10" borderId="83" xfId="0" applyNumberFormat="1" applyFont="1" applyFill="1" applyBorder="1" applyAlignment="1">
      <alignment horizontal="left" vertical="top" wrapText="1"/>
    </xf>
    <xf numFmtId="49" fontId="29" fillId="10" borderId="84" xfId="0" applyNumberFormat="1" applyFont="1" applyFill="1" applyBorder="1" applyAlignment="1">
      <alignment horizontal="left" vertical="top" wrapText="1"/>
    </xf>
    <xf numFmtId="49" fontId="29" fillId="10" borderId="85" xfId="0" applyNumberFormat="1" applyFont="1" applyFill="1" applyBorder="1" applyAlignment="1">
      <alignment horizontal="left" vertical="top" wrapText="1"/>
    </xf>
    <xf numFmtId="49" fontId="20" fillId="10" borderId="100" xfId="0" applyNumberFormat="1" applyFont="1" applyFill="1" applyBorder="1" applyAlignment="1">
      <alignment horizontal="left" wrapText="1"/>
    </xf>
    <xf numFmtId="49" fontId="20" fillId="10" borderId="0" xfId="0" applyNumberFormat="1" applyFont="1" applyFill="1" applyAlignment="1">
      <alignment horizontal="left" wrapText="1"/>
    </xf>
    <xf numFmtId="49" fontId="20" fillId="10" borderId="101" xfId="0" applyNumberFormat="1" applyFont="1" applyFill="1" applyBorder="1" applyAlignment="1">
      <alignment horizontal="left" wrapText="1"/>
    </xf>
    <xf numFmtId="0" fontId="16" fillId="7" borderId="80" xfId="0" applyFont="1" applyFill="1" applyBorder="1" applyAlignment="1">
      <alignment horizontal="left" vertical="center"/>
    </xf>
    <xf numFmtId="0" fontId="16" fillId="7" borderId="81" xfId="0" applyFont="1" applyFill="1" applyBorder="1" applyAlignment="1">
      <alignment horizontal="left" vertical="center"/>
    </xf>
    <xf numFmtId="0" fontId="16" fillId="7" borderId="83" xfId="0" applyFont="1" applyFill="1" applyBorder="1" applyAlignment="1">
      <alignment horizontal="left" vertical="center"/>
    </xf>
    <xf numFmtId="0" fontId="16" fillId="7" borderId="84" xfId="0" applyFont="1" applyFill="1" applyBorder="1" applyAlignment="1">
      <alignment horizontal="left" vertical="center"/>
    </xf>
    <xf numFmtId="49" fontId="19" fillId="10" borderId="80" xfId="0" applyNumberFormat="1" applyFont="1" applyFill="1" applyBorder="1" applyAlignment="1">
      <alignment horizontal="left"/>
    </xf>
    <xf numFmtId="49" fontId="19" fillId="10" borderId="81" xfId="0" applyNumberFormat="1" applyFont="1" applyFill="1" applyBorder="1" applyAlignment="1">
      <alignment horizontal="left"/>
    </xf>
    <xf numFmtId="49" fontId="19" fillId="10" borderId="82" xfId="0" applyNumberFormat="1" applyFont="1" applyFill="1" applyBorder="1" applyAlignment="1">
      <alignment horizontal="left"/>
    </xf>
    <xf numFmtId="49" fontId="20" fillId="10" borderId="83" xfId="0" applyNumberFormat="1" applyFont="1" applyFill="1" applyBorder="1" applyAlignment="1">
      <alignment horizontal="left" wrapText="1"/>
    </xf>
    <xf numFmtId="49" fontId="20" fillId="10" borderId="84" xfId="0" applyNumberFormat="1" applyFont="1" applyFill="1" applyBorder="1" applyAlignment="1">
      <alignment horizontal="left" wrapText="1"/>
    </xf>
    <xf numFmtId="49" fontId="20" fillId="10" borderId="85" xfId="0" applyNumberFormat="1" applyFont="1" applyFill="1" applyBorder="1" applyAlignment="1">
      <alignment horizontal="left" wrapText="1"/>
    </xf>
    <xf numFmtId="0" fontId="9" fillId="4" borderId="42" xfId="0" applyFont="1" applyFill="1" applyBorder="1" applyAlignment="1">
      <alignment horizontal="center" vertical="center" wrapText="1"/>
    </xf>
    <xf numFmtId="0" fontId="9" fillId="4" borderId="43" xfId="0" applyFont="1" applyFill="1" applyBorder="1" applyAlignment="1">
      <alignment horizontal="center" vertical="center" wrapText="1"/>
    </xf>
    <xf numFmtId="0" fontId="9" fillId="4" borderId="44"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9" fillId="4" borderId="28" xfId="0" applyFont="1" applyFill="1" applyBorder="1" applyAlignment="1">
      <alignment horizontal="center" vertical="center" wrapText="1"/>
    </xf>
    <xf numFmtId="0" fontId="9" fillId="4" borderId="34" xfId="0" applyFont="1" applyFill="1" applyBorder="1" applyAlignment="1">
      <alignment horizontal="center" vertical="center" wrapText="1"/>
    </xf>
    <xf numFmtId="0" fontId="9" fillId="4" borderId="14"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37" xfId="0" applyFont="1" applyFill="1" applyBorder="1" applyAlignment="1">
      <alignment horizontal="center" vertical="center" wrapText="1"/>
    </xf>
    <xf numFmtId="0" fontId="9" fillId="4" borderId="38" xfId="0" applyFont="1" applyFill="1" applyBorder="1" applyAlignment="1">
      <alignment horizontal="center" vertical="center" wrapText="1"/>
    </xf>
    <xf numFmtId="0" fontId="9" fillId="4" borderId="131" xfId="0" applyFont="1" applyFill="1" applyBorder="1" applyAlignment="1">
      <alignment horizontal="center" vertical="center" wrapText="1"/>
    </xf>
    <xf numFmtId="0" fontId="1" fillId="0" borderId="0" xfId="0" applyFont="1" applyAlignment="1">
      <alignment horizontal="center" vertical="center" wrapText="1"/>
    </xf>
    <xf numFmtId="0" fontId="8" fillId="2" borderId="13"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35"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8" fillId="2" borderId="31"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8" fillId="2" borderId="3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0" xfId="0" applyFont="1" applyFill="1" applyAlignment="1">
      <alignment horizontal="center" vertical="center" wrapText="1"/>
    </xf>
    <xf numFmtId="0" fontId="9" fillId="4" borderId="134" xfId="0" applyFont="1" applyFill="1" applyBorder="1" applyAlignment="1">
      <alignment horizontal="center" vertical="center" wrapText="1"/>
    </xf>
    <xf numFmtId="0" fontId="9" fillId="4" borderId="135" xfId="0"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49" fontId="20" fillId="10" borderId="100" xfId="0" applyNumberFormat="1" applyFont="1" applyFill="1" applyBorder="1" applyAlignment="1">
      <alignment horizontal="left" vertical="center" wrapText="1"/>
    </xf>
    <xf numFmtId="0" fontId="0" fillId="4" borderId="18" xfId="0" applyFill="1" applyBorder="1" applyAlignment="1">
      <alignment horizontal="right" vertical="center" wrapText="1" indent="1"/>
    </xf>
    <xf numFmtId="0" fontId="0" fillId="4" borderId="16" xfId="0" applyFill="1" applyBorder="1" applyAlignment="1">
      <alignment horizontal="right" vertical="center" wrapText="1" indent="1"/>
    </xf>
    <xf numFmtId="0" fontId="0" fillId="4" borderId="17" xfId="0" applyFill="1" applyBorder="1" applyAlignment="1">
      <alignment horizontal="right" vertical="center" wrapText="1" indent="1"/>
    </xf>
    <xf numFmtId="0" fontId="3" fillId="4" borderId="11" xfId="0" applyFont="1" applyFill="1" applyBorder="1" applyAlignment="1">
      <alignment horizontal="right" vertical="center" wrapText="1" indent="1"/>
    </xf>
    <xf numFmtId="0" fontId="3" fillId="4" borderId="2" xfId="0" applyFont="1" applyFill="1" applyBorder="1" applyAlignment="1">
      <alignment horizontal="right" vertical="center" wrapText="1" indent="1"/>
    </xf>
    <xf numFmtId="0" fontId="3" fillId="4" borderId="3" xfId="0" applyFont="1" applyFill="1" applyBorder="1" applyAlignment="1">
      <alignment horizontal="right" vertical="center" wrapText="1" indent="1"/>
    </xf>
    <xf numFmtId="2" fontId="3" fillId="4" borderId="26" xfId="0" applyNumberFormat="1" applyFont="1" applyFill="1" applyBorder="1" applyAlignment="1">
      <alignment horizontal="center" vertical="center" wrapText="1"/>
    </xf>
    <xf numFmtId="2" fontId="3" fillId="4" borderId="22" xfId="0" applyNumberFormat="1" applyFont="1" applyFill="1" applyBorder="1" applyAlignment="1">
      <alignment horizontal="center" vertical="center" wrapText="1"/>
    </xf>
    <xf numFmtId="2" fontId="3" fillId="3" borderId="26" xfId="0" applyNumberFormat="1" applyFont="1" applyFill="1" applyBorder="1" applyAlignment="1">
      <alignment horizontal="center" vertical="center" wrapText="1"/>
    </xf>
    <xf numFmtId="2" fontId="3" fillId="3" borderId="22" xfId="0" applyNumberFormat="1" applyFont="1" applyFill="1" applyBorder="1" applyAlignment="1">
      <alignment horizontal="center" vertical="center" wrapText="1"/>
    </xf>
    <xf numFmtId="2" fontId="3" fillId="3" borderId="48" xfId="0" applyNumberFormat="1" applyFont="1" applyFill="1" applyBorder="1" applyAlignment="1">
      <alignment horizontal="center" vertical="center" wrapText="1"/>
    </xf>
    <xf numFmtId="2" fontId="3" fillId="3" borderId="49" xfId="0" applyNumberFormat="1" applyFont="1" applyFill="1" applyBorder="1" applyAlignment="1">
      <alignment horizontal="center" vertical="center" wrapText="1"/>
    </xf>
    <xf numFmtId="2" fontId="3" fillId="3" borderId="63" xfId="0" applyNumberFormat="1" applyFont="1" applyFill="1" applyBorder="1" applyAlignment="1">
      <alignment horizontal="center" vertical="center" wrapText="1"/>
    </xf>
    <xf numFmtId="0" fontId="3" fillId="4" borderId="19"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2" borderId="59" xfId="0" applyFont="1" applyFill="1" applyBorder="1" applyAlignment="1">
      <alignment horizontal="center" vertical="center" wrapText="1"/>
    </xf>
    <xf numFmtId="2" fontId="3" fillId="4" borderId="67" xfId="0" applyNumberFormat="1" applyFont="1" applyFill="1" applyBorder="1" applyAlignment="1">
      <alignment horizontal="center" vertical="center" wrapText="1"/>
    </xf>
    <xf numFmtId="2" fontId="3" fillId="4" borderId="64" xfId="0" applyNumberFormat="1" applyFont="1" applyFill="1" applyBorder="1" applyAlignment="1">
      <alignment horizontal="center" vertical="center" wrapText="1"/>
    </xf>
    <xf numFmtId="2" fontId="3" fillId="4" borderId="14"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22" xfId="0" applyFont="1" applyFill="1" applyBorder="1" applyAlignment="1">
      <alignment horizontal="center" vertical="center" wrapText="1"/>
    </xf>
    <xf numFmtId="2" fontId="3" fillId="4" borderId="0" xfId="0" applyNumberFormat="1" applyFont="1" applyFill="1" applyAlignment="1">
      <alignment horizontal="center" vertical="center" wrapText="1"/>
    </xf>
    <xf numFmtId="0" fontId="3" fillId="4" borderId="74" xfId="0" applyFont="1" applyFill="1" applyBorder="1" applyAlignment="1">
      <alignment horizontal="center" vertical="center" wrapText="1"/>
    </xf>
    <xf numFmtId="2" fontId="3" fillId="3" borderId="16" xfId="0" applyNumberFormat="1" applyFont="1" applyFill="1" applyBorder="1" applyAlignment="1">
      <alignment horizontal="center" vertical="center" wrapText="1"/>
    </xf>
    <xf numFmtId="2" fontId="3" fillId="3" borderId="0" xfId="0" applyNumberFormat="1" applyFont="1" applyFill="1" applyAlignment="1">
      <alignment horizontal="center" vertical="center" wrapText="1"/>
    </xf>
    <xf numFmtId="2" fontId="3" fillId="3" borderId="2" xfId="0" applyNumberFormat="1" applyFont="1" applyFill="1" applyBorder="1" applyAlignment="1">
      <alignment horizontal="center" vertical="center" wrapText="1"/>
    </xf>
    <xf numFmtId="0" fontId="16" fillId="7" borderId="80" xfId="0" applyFont="1" applyFill="1" applyBorder="1" applyAlignment="1">
      <alignment horizontal="center" vertical="center"/>
    </xf>
    <xf numFmtId="0" fontId="16" fillId="7" borderId="81" xfId="0" applyFont="1" applyFill="1" applyBorder="1" applyAlignment="1">
      <alignment horizontal="center" vertical="center"/>
    </xf>
    <xf numFmtId="0" fontId="16" fillId="7" borderId="82" xfId="0" applyFont="1" applyFill="1" applyBorder="1" applyAlignment="1">
      <alignment horizontal="center" vertical="center"/>
    </xf>
    <xf numFmtId="0" fontId="16" fillId="7" borderId="83" xfId="0" applyFont="1" applyFill="1" applyBorder="1" applyAlignment="1">
      <alignment horizontal="center" vertical="center"/>
    </xf>
    <xf numFmtId="0" fontId="16" fillId="7" borderId="84" xfId="0" applyFont="1" applyFill="1" applyBorder="1" applyAlignment="1">
      <alignment horizontal="center" vertical="center"/>
    </xf>
    <xf numFmtId="0" fontId="16" fillId="7" borderId="85" xfId="0" applyFont="1" applyFill="1" applyBorder="1" applyAlignment="1">
      <alignment horizontal="center" vertical="center"/>
    </xf>
    <xf numFmtId="0" fontId="23" fillId="8" borderId="104" xfId="0" applyFont="1" applyFill="1" applyBorder="1" applyAlignment="1">
      <alignment horizontal="left" vertical="center" wrapText="1"/>
    </xf>
    <xf numFmtId="0" fontId="23" fillId="8" borderId="106" xfId="0" applyFont="1" applyFill="1" applyBorder="1" applyAlignment="1">
      <alignment horizontal="left" vertical="center" wrapText="1"/>
    </xf>
    <xf numFmtId="0" fontId="23" fillId="8" borderId="105" xfId="0" applyFont="1" applyFill="1" applyBorder="1" applyAlignment="1">
      <alignment horizontal="left" vertical="center" wrapText="1"/>
    </xf>
    <xf numFmtId="0" fontId="22" fillId="8" borderId="104" xfId="0" applyFont="1" applyFill="1" applyBorder="1" applyAlignment="1">
      <alignment vertical="center" wrapText="1"/>
    </xf>
    <xf numFmtId="0" fontId="22" fillId="8" borderId="105" xfId="0" applyFont="1" applyFill="1" applyBorder="1" applyAlignment="1">
      <alignment vertical="center" wrapText="1"/>
    </xf>
    <xf numFmtId="0" fontId="22" fillId="8" borderId="106" xfId="0" applyFont="1" applyFill="1" applyBorder="1" applyAlignment="1">
      <alignment vertical="center" wrapText="1"/>
    </xf>
  </cellXfs>
  <cellStyles count="1">
    <cellStyle name="Normal" xfId="0" builtinId="0"/>
  </cellStyles>
  <dxfs count="12">
    <dxf>
      <font>
        <color rgb="FF006100"/>
      </font>
      <fill>
        <patternFill>
          <bgColor rgb="FFC6EFCE"/>
        </patternFill>
      </fill>
    </dxf>
    <dxf>
      <font>
        <color theme="0"/>
      </font>
    </dxf>
    <dxf>
      <fill>
        <patternFill>
          <bgColor theme="5" tint="0.79998168889431442"/>
        </patternFill>
      </fill>
    </dxf>
    <dxf>
      <fill>
        <patternFill>
          <bgColor theme="9" tint="0.79998168889431442"/>
        </patternFill>
      </fill>
    </dxf>
    <dxf>
      <font>
        <color theme="0"/>
      </font>
      <fill>
        <patternFill>
          <bgColor theme="0"/>
        </patternFill>
      </fill>
    </dxf>
    <dxf>
      <font>
        <color rgb="FFFF0000"/>
      </font>
      <fill>
        <patternFill>
          <bgColor rgb="FFFFFF00"/>
        </patternFill>
      </fill>
    </dxf>
    <dxf>
      <fill>
        <patternFill>
          <bgColor theme="5" tint="0.59996337778862885"/>
        </patternFill>
      </fill>
    </dxf>
    <dxf>
      <fill>
        <patternFill>
          <bgColor theme="9" tint="0.79998168889431442"/>
        </patternFill>
      </fill>
    </dxf>
    <dxf>
      <fill>
        <patternFill>
          <bgColor theme="5" tint="0.59996337778862885"/>
        </patternFill>
      </fill>
    </dxf>
    <dxf>
      <fill>
        <patternFill>
          <bgColor theme="9" tint="0.79998168889431442"/>
        </patternFill>
      </fill>
    </dxf>
    <dxf>
      <fill>
        <patternFill>
          <bgColor theme="5" tint="0.59996337778862885"/>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8" Type="http://schemas.openxmlformats.org/officeDocument/2006/relationships/image" Target="../media/image10.png"/><Relationship Id="rId13" Type="http://schemas.openxmlformats.org/officeDocument/2006/relationships/image" Target="../media/image15.png"/><Relationship Id="rId18" Type="http://schemas.openxmlformats.org/officeDocument/2006/relationships/image" Target="../media/image20.png"/><Relationship Id="rId3" Type="http://schemas.openxmlformats.org/officeDocument/2006/relationships/image" Target="../media/image5.png"/><Relationship Id="rId7" Type="http://schemas.openxmlformats.org/officeDocument/2006/relationships/image" Target="../media/image9.png"/><Relationship Id="rId12" Type="http://schemas.openxmlformats.org/officeDocument/2006/relationships/image" Target="../media/image14.png"/><Relationship Id="rId17" Type="http://schemas.openxmlformats.org/officeDocument/2006/relationships/image" Target="../media/image19.png"/><Relationship Id="rId2" Type="http://schemas.openxmlformats.org/officeDocument/2006/relationships/image" Target="../media/image4.png"/><Relationship Id="rId16" Type="http://schemas.openxmlformats.org/officeDocument/2006/relationships/image" Target="../media/image18.png"/><Relationship Id="rId1" Type="http://schemas.openxmlformats.org/officeDocument/2006/relationships/image" Target="../media/image3.png"/><Relationship Id="rId6" Type="http://schemas.openxmlformats.org/officeDocument/2006/relationships/image" Target="../media/image8.png"/><Relationship Id="rId11" Type="http://schemas.openxmlformats.org/officeDocument/2006/relationships/image" Target="../media/image13.png"/><Relationship Id="rId5" Type="http://schemas.openxmlformats.org/officeDocument/2006/relationships/image" Target="../media/image7.png"/><Relationship Id="rId15" Type="http://schemas.openxmlformats.org/officeDocument/2006/relationships/image" Target="../media/image17.png"/><Relationship Id="rId10" Type="http://schemas.openxmlformats.org/officeDocument/2006/relationships/image" Target="../media/image12.png"/><Relationship Id="rId4" Type="http://schemas.openxmlformats.org/officeDocument/2006/relationships/image" Target="../media/image6.png"/><Relationship Id="rId9" Type="http://schemas.openxmlformats.org/officeDocument/2006/relationships/image" Target="../media/image11.png"/><Relationship Id="rId14" Type="http://schemas.openxmlformats.org/officeDocument/2006/relationships/image" Target="../media/image16.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39</xdr:row>
      <xdr:rowOff>0</xdr:rowOff>
    </xdr:from>
    <xdr:to>
      <xdr:col>10</xdr:col>
      <xdr:colOff>168864</xdr:colOff>
      <xdr:row>43</xdr:row>
      <xdr:rowOff>57552</xdr:rowOff>
    </xdr:to>
    <xdr:pic>
      <xdr:nvPicPr>
        <xdr:cNvPr id="3" name="Image 2">
          <a:extLst>
            <a:ext uri="{FF2B5EF4-FFF2-40B4-BE49-F238E27FC236}">
              <a16:creationId xmlns:a16="http://schemas.microsoft.com/office/drawing/2014/main" id="{E7DD95E0-6933-4FAA-B899-91E14DCA632D}"/>
            </a:ext>
          </a:extLst>
        </xdr:cNvPr>
        <xdr:cNvPicPr>
          <a:picLocks noChangeAspect="1"/>
        </xdr:cNvPicPr>
      </xdr:nvPicPr>
      <xdr:blipFill rotWithShape="1">
        <a:blip xmlns:r="http://schemas.openxmlformats.org/officeDocument/2006/relationships" r:embed="rId1"/>
        <a:srcRect l="1479" t="34782" r="7253" b="53202"/>
        <a:stretch/>
      </xdr:blipFill>
      <xdr:spPr>
        <a:xfrm>
          <a:off x="0" y="7639050"/>
          <a:ext cx="7785054" cy="8157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39</xdr:row>
      <xdr:rowOff>85725</xdr:rowOff>
    </xdr:from>
    <xdr:to>
      <xdr:col>0</xdr:col>
      <xdr:colOff>5760720</xdr:colOff>
      <xdr:row>65</xdr:row>
      <xdr:rowOff>67945</xdr:rowOff>
    </xdr:to>
    <xdr:pic>
      <xdr:nvPicPr>
        <xdr:cNvPr id="4" name="Image 3" descr="Une image contenant texte, capture d’écran, diagramme, Police&#10;&#10;Description générée automatiquement">
          <a:extLst>
            <a:ext uri="{FF2B5EF4-FFF2-40B4-BE49-F238E27FC236}">
              <a16:creationId xmlns:a16="http://schemas.microsoft.com/office/drawing/2014/main" id="{2C3F889A-A8D7-9D78-849C-767A150DC99F}"/>
            </a:ext>
          </a:extLst>
        </xdr:cNvPr>
        <xdr:cNvPicPr>
          <a:picLocks noChangeAspect="1"/>
        </xdr:cNvPicPr>
      </xdr:nvPicPr>
      <xdr:blipFill>
        <a:blip xmlns:r="http://schemas.openxmlformats.org/officeDocument/2006/relationships" r:embed="rId1"/>
        <a:stretch>
          <a:fillRect/>
        </a:stretch>
      </xdr:blipFill>
      <xdr:spPr>
        <a:xfrm>
          <a:off x="0" y="12982575"/>
          <a:ext cx="5763895" cy="468439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304801</xdr:colOff>
      <xdr:row>3</xdr:row>
      <xdr:rowOff>66675</xdr:rowOff>
    </xdr:from>
    <xdr:to>
      <xdr:col>1</xdr:col>
      <xdr:colOff>2498651</xdr:colOff>
      <xdr:row>3</xdr:row>
      <xdr:rowOff>428625</xdr:rowOff>
    </xdr:to>
    <xdr:pic>
      <xdr:nvPicPr>
        <xdr:cNvPr id="2" name="Image 2" descr="A001">
          <a:extLst>
            <a:ext uri="{FF2B5EF4-FFF2-40B4-BE49-F238E27FC236}">
              <a16:creationId xmlns:a16="http://schemas.microsoft.com/office/drawing/2014/main" id="{ED90EAB4-D4DA-4896-8251-63149BC9824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52826" y="647700"/>
          <a:ext cx="2193850"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952501</xdr:colOff>
      <xdr:row>4</xdr:row>
      <xdr:rowOff>9525</xdr:rowOff>
    </xdr:from>
    <xdr:to>
      <xdr:col>1</xdr:col>
      <xdr:colOff>2076451</xdr:colOff>
      <xdr:row>4</xdr:row>
      <xdr:rowOff>458088</xdr:rowOff>
    </xdr:to>
    <xdr:pic>
      <xdr:nvPicPr>
        <xdr:cNvPr id="3" name="Image 3" descr="A002">
          <a:extLst>
            <a:ext uri="{FF2B5EF4-FFF2-40B4-BE49-F238E27FC236}">
              <a16:creationId xmlns:a16="http://schemas.microsoft.com/office/drawing/2014/main" id="{199CA4F7-D5C2-4E20-A8F8-74562D93A44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200526" y="1085850"/>
          <a:ext cx="1123950" cy="4485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485775</xdr:colOff>
      <xdr:row>5</xdr:row>
      <xdr:rowOff>47625</xdr:rowOff>
    </xdr:from>
    <xdr:to>
      <xdr:col>1</xdr:col>
      <xdr:colOff>2432954</xdr:colOff>
      <xdr:row>5</xdr:row>
      <xdr:rowOff>561975</xdr:rowOff>
    </xdr:to>
    <xdr:pic>
      <xdr:nvPicPr>
        <xdr:cNvPr id="4" name="Image 4" descr="A003">
          <a:extLst>
            <a:ext uri="{FF2B5EF4-FFF2-40B4-BE49-F238E27FC236}">
              <a16:creationId xmlns:a16="http://schemas.microsoft.com/office/drawing/2014/main" id="{FA1BFAF0-B62A-4F76-BFD9-5B76656605A9}"/>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flipV="1">
          <a:off x="3733800" y="1638300"/>
          <a:ext cx="1947179"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590550</xdr:colOff>
      <xdr:row>6</xdr:row>
      <xdr:rowOff>47625</xdr:rowOff>
    </xdr:from>
    <xdr:to>
      <xdr:col>1</xdr:col>
      <xdr:colOff>2314575</xdr:colOff>
      <xdr:row>6</xdr:row>
      <xdr:rowOff>710299</xdr:rowOff>
    </xdr:to>
    <xdr:pic>
      <xdr:nvPicPr>
        <xdr:cNvPr id="5" name="Image 27" descr="A004">
          <a:extLst>
            <a:ext uri="{FF2B5EF4-FFF2-40B4-BE49-F238E27FC236}">
              <a16:creationId xmlns:a16="http://schemas.microsoft.com/office/drawing/2014/main" id="{E9FA2171-FF21-432E-B940-4780B0497A3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t="16003" b="12596"/>
        <a:stretch>
          <a:fillRect/>
        </a:stretch>
      </xdr:blipFill>
      <xdr:spPr bwMode="auto">
        <a:xfrm flipV="1">
          <a:off x="3838575" y="2276475"/>
          <a:ext cx="1724025" cy="662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495300</xdr:colOff>
      <xdr:row>7</xdr:row>
      <xdr:rowOff>95251</xdr:rowOff>
    </xdr:from>
    <xdr:to>
      <xdr:col>1</xdr:col>
      <xdr:colOff>2409825</xdr:colOff>
      <xdr:row>7</xdr:row>
      <xdr:rowOff>617103</xdr:rowOff>
    </xdr:to>
    <xdr:pic>
      <xdr:nvPicPr>
        <xdr:cNvPr id="6" name="Image 28" descr="A005">
          <a:extLst>
            <a:ext uri="{FF2B5EF4-FFF2-40B4-BE49-F238E27FC236}">
              <a16:creationId xmlns:a16="http://schemas.microsoft.com/office/drawing/2014/main" id="{DB5676FB-3B7C-43FE-9753-463CFBF31212}"/>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743325" y="3105151"/>
          <a:ext cx="1914525" cy="5218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676274</xdr:colOff>
      <xdr:row>8</xdr:row>
      <xdr:rowOff>91426</xdr:rowOff>
    </xdr:from>
    <xdr:to>
      <xdr:col>1</xdr:col>
      <xdr:colOff>2109513</xdr:colOff>
      <xdr:row>8</xdr:row>
      <xdr:rowOff>755787</xdr:rowOff>
    </xdr:to>
    <xdr:pic>
      <xdr:nvPicPr>
        <xdr:cNvPr id="7" name="Image 29" descr="A006">
          <a:extLst>
            <a:ext uri="{FF2B5EF4-FFF2-40B4-BE49-F238E27FC236}">
              <a16:creationId xmlns:a16="http://schemas.microsoft.com/office/drawing/2014/main" id="{B4F14244-196D-43ED-9650-25B0AA7DE8C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924299" y="3806176"/>
          <a:ext cx="1433239" cy="6643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695325</xdr:colOff>
      <xdr:row>9</xdr:row>
      <xdr:rowOff>104775</xdr:rowOff>
    </xdr:from>
    <xdr:to>
      <xdr:col>1</xdr:col>
      <xdr:colOff>2083650</xdr:colOff>
      <xdr:row>9</xdr:row>
      <xdr:rowOff>600075</xdr:rowOff>
    </xdr:to>
    <xdr:pic>
      <xdr:nvPicPr>
        <xdr:cNvPr id="8" name="Image 30" descr="A007">
          <a:extLst>
            <a:ext uri="{FF2B5EF4-FFF2-40B4-BE49-F238E27FC236}">
              <a16:creationId xmlns:a16="http://schemas.microsoft.com/office/drawing/2014/main" id="{B637C15B-71F9-4158-9B24-C2BCEC97C644}"/>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3943350" y="4648200"/>
          <a:ext cx="1388325" cy="495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342900</xdr:colOff>
      <xdr:row>10</xdr:row>
      <xdr:rowOff>38101</xdr:rowOff>
    </xdr:from>
    <xdr:to>
      <xdr:col>1</xdr:col>
      <xdr:colOff>2562225</xdr:colOff>
      <xdr:row>10</xdr:row>
      <xdr:rowOff>678167</xdr:rowOff>
    </xdr:to>
    <xdr:pic>
      <xdr:nvPicPr>
        <xdr:cNvPr id="9" name="Image 31" descr="A008">
          <a:extLst>
            <a:ext uri="{FF2B5EF4-FFF2-40B4-BE49-F238E27FC236}">
              <a16:creationId xmlns:a16="http://schemas.microsoft.com/office/drawing/2014/main" id="{C3BE988A-63E5-4D26-81BE-394E68A50BC2}"/>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3590925" y="5314951"/>
          <a:ext cx="2219325" cy="6400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352425</xdr:colOff>
      <xdr:row>11</xdr:row>
      <xdr:rowOff>123825</xdr:rowOff>
    </xdr:from>
    <xdr:to>
      <xdr:col>1</xdr:col>
      <xdr:colOff>2576356</xdr:colOff>
      <xdr:row>11</xdr:row>
      <xdr:rowOff>609600</xdr:rowOff>
    </xdr:to>
    <xdr:pic>
      <xdr:nvPicPr>
        <xdr:cNvPr id="10" name="Image 32" descr="A009">
          <a:extLst>
            <a:ext uri="{FF2B5EF4-FFF2-40B4-BE49-F238E27FC236}">
              <a16:creationId xmlns:a16="http://schemas.microsoft.com/office/drawing/2014/main" id="{21464CF0-9F6C-43FD-A3E0-CFB81AF86EBF}"/>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3600450" y="6181725"/>
          <a:ext cx="2223931"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352425</xdr:colOff>
      <xdr:row>12</xdr:row>
      <xdr:rowOff>85726</xdr:rowOff>
    </xdr:from>
    <xdr:to>
      <xdr:col>1</xdr:col>
      <xdr:colOff>2476500</xdr:colOff>
      <xdr:row>12</xdr:row>
      <xdr:rowOff>506610</xdr:rowOff>
    </xdr:to>
    <xdr:pic>
      <xdr:nvPicPr>
        <xdr:cNvPr id="11" name="Image 33" descr="A010">
          <a:extLst>
            <a:ext uri="{FF2B5EF4-FFF2-40B4-BE49-F238E27FC236}">
              <a16:creationId xmlns:a16="http://schemas.microsoft.com/office/drawing/2014/main" id="{269D66FA-8EB8-4E2B-ABEB-84FB063C653E}"/>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3600450" y="6838951"/>
          <a:ext cx="2124075" cy="4208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571500</xdr:colOff>
      <xdr:row>13</xdr:row>
      <xdr:rowOff>57150</xdr:rowOff>
    </xdr:from>
    <xdr:to>
      <xdr:col>1</xdr:col>
      <xdr:colOff>2310612</xdr:colOff>
      <xdr:row>13</xdr:row>
      <xdr:rowOff>545662</xdr:rowOff>
    </xdr:to>
    <xdr:pic>
      <xdr:nvPicPr>
        <xdr:cNvPr id="12" name="Image 34" descr="A011">
          <a:extLst>
            <a:ext uri="{FF2B5EF4-FFF2-40B4-BE49-F238E27FC236}">
              <a16:creationId xmlns:a16="http://schemas.microsoft.com/office/drawing/2014/main" id="{5D51375F-117F-41DD-AAFB-EDE85FB8744F}"/>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3819525" y="7419975"/>
          <a:ext cx="1739112" cy="4885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619126</xdr:colOff>
      <xdr:row>14</xdr:row>
      <xdr:rowOff>95250</xdr:rowOff>
    </xdr:from>
    <xdr:to>
      <xdr:col>1</xdr:col>
      <xdr:colOff>2257425</xdr:colOff>
      <xdr:row>14</xdr:row>
      <xdr:rowOff>661307</xdr:rowOff>
    </xdr:to>
    <xdr:pic>
      <xdr:nvPicPr>
        <xdr:cNvPr id="13" name="Image 35" descr="A012">
          <a:extLst>
            <a:ext uri="{FF2B5EF4-FFF2-40B4-BE49-F238E27FC236}">
              <a16:creationId xmlns:a16="http://schemas.microsoft.com/office/drawing/2014/main" id="{189E9A75-257D-494A-8B81-469BBC7BE159}"/>
            </a:ext>
          </a:extLst>
        </xdr:cNvPr>
        <xdr:cNvPicPr>
          <a:picLocks noChangeAspect="1"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3867151" y="8105775"/>
          <a:ext cx="1638299" cy="5660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466725</xdr:colOff>
      <xdr:row>15</xdr:row>
      <xdr:rowOff>66675</xdr:rowOff>
    </xdr:from>
    <xdr:to>
      <xdr:col>1</xdr:col>
      <xdr:colOff>2409825</xdr:colOff>
      <xdr:row>15</xdr:row>
      <xdr:rowOff>692888</xdr:rowOff>
    </xdr:to>
    <xdr:pic>
      <xdr:nvPicPr>
        <xdr:cNvPr id="14" name="Image 36" descr="A013">
          <a:extLst>
            <a:ext uri="{FF2B5EF4-FFF2-40B4-BE49-F238E27FC236}">
              <a16:creationId xmlns:a16="http://schemas.microsoft.com/office/drawing/2014/main" id="{C135B453-CBDF-457E-A85D-095D9E00BCCC}"/>
            </a:ext>
          </a:extLst>
        </xdr:cNvPr>
        <xdr:cNvPicPr>
          <a:picLocks noChangeAspect="1" noChangeArrowheads="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a:stretch>
          <a:fillRect/>
        </a:stretch>
      </xdr:blipFill>
      <xdr:spPr bwMode="auto">
        <a:xfrm>
          <a:off x="3714750" y="8867775"/>
          <a:ext cx="1943100" cy="626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1028699</xdr:colOff>
      <xdr:row>16</xdr:row>
      <xdr:rowOff>106295</xdr:rowOff>
    </xdr:from>
    <xdr:to>
      <xdr:col>1</xdr:col>
      <xdr:colOff>1809750</xdr:colOff>
      <xdr:row>16</xdr:row>
      <xdr:rowOff>911181</xdr:rowOff>
    </xdr:to>
    <xdr:pic>
      <xdr:nvPicPr>
        <xdr:cNvPr id="16" name="Image 37" descr="A014">
          <a:extLst>
            <a:ext uri="{FF2B5EF4-FFF2-40B4-BE49-F238E27FC236}">
              <a16:creationId xmlns:a16="http://schemas.microsoft.com/office/drawing/2014/main" id="{40EED2FF-F3C1-4CAC-821B-BD9F5759693F}"/>
            </a:ext>
          </a:extLst>
        </xdr:cNvPr>
        <xdr:cNvPicPr>
          <a:picLocks noChangeAspect="1"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4276724" y="9650345"/>
          <a:ext cx="781051" cy="8048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85725</xdr:colOff>
      <xdr:row>17</xdr:row>
      <xdr:rowOff>152401</xdr:rowOff>
    </xdr:from>
    <xdr:to>
      <xdr:col>1</xdr:col>
      <xdr:colOff>2743200</xdr:colOff>
      <xdr:row>17</xdr:row>
      <xdr:rowOff>708747</xdr:rowOff>
    </xdr:to>
    <xdr:pic>
      <xdr:nvPicPr>
        <xdr:cNvPr id="17" name="Image 38" descr="A015">
          <a:extLst>
            <a:ext uri="{FF2B5EF4-FFF2-40B4-BE49-F238E27FC236}">
              <a16:creationId xmlns:a16="http://schemas.microsoft.com/office/drawing/2014/main" id="{56AE0537-4443-4966-9574-C2598257BEB6}"/>
            </a:ext>
          </a:extLst>
        </xdr:cNvPr>
        <xdr:cNvPicPr>
          <a:picLocks noChangeAspect="1"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3333750" y="10715626"/>
          <a:ext cx="2657475" cy="5563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209550</xdr:colOff>
      <xdr:row>18</xdr:row>
      <xdr:rowOff>142875</xdr:rowOff>
    </xdr:from>
    <xdr:to>
      <xdr:col>1</xdr:col>
      <xdr:colOff>2638425</xdr:colOff>
      <xdr:row>18</xdr:row>
      <xdr:rowOff>764846</xdr:rowOff>
    </xdr:to>
    <xdr:pic>
      <xdr:nvPicPr>
        <xdr:cNvPr id="18" name="Image 39" descr="A016">
          <a:extLst>
            <a:ext uri="{FF2B5EF4-FFF2-40B4-BE49-F238E27FC236}">
              <a16:creationId xmlns:a16="http://schemas.microsoft.com/office/drawing/2014/main" id="{8D4AC564-6E70-4ED6-AE03-DE0662D1755E}"/>
            </a:ext>
          </a:extLst>
        </xdr:cNvPr>
        <xdr:cNvPicPr>
          <a:picLocks noChangeAspect="1" noChangeArrowheads="1"/>
        </xdr:cNvPicPr>
      </xdr:nvPicPr>
      <xdr:blipFill>
        <a:blip xmlns:r="http://schemas.openxmlformats.org/officeDocument/2006/relationships" r:embed="rId16" cstate="print">
          <a:extLst>
            <a:ext uri="{28A0092B-C50C-407E-A947-70E740481C1C}">
              <a14:useLocalDpi xmlns:a14="http://schemas.microsoft.com/office/drawing/2010/main" val="0"/>
            </a:ext>
          </a:extLst>
        </a:blip>
        <a:srcRect/>
        <a:stretch>
          <a:fillRect/>
        </a:stretch>
      </xdr:blipFill>
      <xdr:spPr bwMode="auto">
        <a:xfrm>
          <a:off x="3457575" y="11553825"/>
          <a:ext cx="2428875" cy="6219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713333</xdr:colOff>
      <xdr:row>19</xdr:row>
      <xdr:rowOff>19049</xdr:rowOff>
    </xdr:from>
    <xdr:to>
      <xdr:col>1</xdr:col>
      <xdr:colOff>2082360</xdr:colOff>
      <xdr:row>19</xdr:row>
      <xdr:rowOff>906060</xdr:rowOff>
    </xdr:to>
    <xdr:pic>
      <xdr:nvPicPr>
        <xdr:cNvPr id="19" name="Image 40" descr="A017">
          <a:extLst>
            <a:ext uri="{FF2B5EF4-FFF2-40B4-BE49-F238E27FC236}">
              <a16:creationId xmlns:a16="http://schemas.microsoft.com/office/drawing/2014/main" id="{F0687F39-ED4F-47B0-A198-A090CE47FD13}"/>
            </a:ext>
          </a:extLst>
        </xdr:cNvPr>
        <xdr:cNvPicPr>
          <a:picLocks noChangeAspect="1" noChangeArrowheads="1"/>
        </xdr:cNvPicPr>
      </xdr:nvPicPr>
      <xdr:blipFill>
        <a:blip xmlns:r="http://schemas.openxmlformats.org/officeDocument/2006/relationships" r:embed="rId17" cstate="print">
          <a:extLst>
            <a:ext uri="{28A0092B-C50C-407E-A947-70E740481C1C}">
              <a14:useLocalDpi xmlns:a14="http://schemas.microsoft.com/office/drawing/2010/main" val="0"/>
            </a:ext>
          </a:extLst>
        </a:blip>
        <a:srcRect/>
        <a:stretch>
          <a:fillRect/>
        </a:stretch>
      </xdr:blipFill>
      <xdr:spPr bwMode="auto">
        <a:xfrm>
          <a:off x="3961358" y="12334874"/>
          <a:ext cx="1369027" cy="8870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790575</xdr:colOff>
      <xdr:row>20</xdr:row>
      <xdr:rowOff>95251</xdr:rowOff>
    </xdr:from>
    <xdr:to>
      <xdr:col>1</xdr:col>
      <xdr:colOff>2076450</xdr:colOff>
      <xdr:row>20</xdr:row>
      <xdr:rowOff>861331</xdr:rowOff>
    </xdr:to>
    <xdr:pic>
      <xdr:nvPicPr>
        <xdr:cNvPr id="20" name="Image 41" descr="A018">
          <a:extLst>
            <a:ext uri="{FF2B5EF4-FFF2-40B4-BE49-F238E27FC236}">
              <a16:creationId xmlns:a16="http://schemas.microsoft.com/office/drawing/2014/main" id="{293D4D13-052D-460B-AB20-0AB9BE3EAFE3}"/>
            </a:ext>
          </a:extLst>
        </xdr:cNvPr>
        <xdr:cNvPicPr>
          <a:picLocks noChangeAspect="1" noChangeArrowheads="1"/>
        </xdr:cNvPicPr>
      </xdr:nvPicPr>
      <xdr:blipFill>
        <a:blip xmlns:r="http://schemas.openxmlformats.org/officeDocument/2006/relationships" r:embed="rId18" cstate="print">
          <a:extLst>
            <a:ext uri="{28A0092B-C50C-407E-A947-70E740481C1C}">
              <a14:useLocalDpi xmlns:a14="http://schemas.microsoft.com/office/drawing/2010/main" val="0"/>
            </a:ext>
          </a:extLst>
        </a:blip>
        <a:srcRect/>
        <a:stretch>
          <a:fillRect/>
        </a:stretch>
      </xdr:blipFill>
      <xdr:spPr bwMode="auto">
        <a:xfrm>
          <a:off x="4038600" y="13411201"/>
          <a:ext cx="1285875" cy="766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5B2A1-5C05-40B6-AA57-C900D6229ACE}">
  <dimension ref="A1:H41"/>
  <sheetViews>
    <sheetView topLeftCell="A2" zoomScale="120" zoomScaleNormal="120" workbookViewId="0">
      <selection activeCell="G8" sqref="G8"/>
    </sheetView>
  </sheetViews>
  <sheetFormatPr baseColWidth="10" defaultColWidth="8.81640625" defaultRowHeight="14.5"/>
  <cols>
    <col min="2" max="2" width="43.81640625" customWidth="1"/>
  </cols>
  <sheetData>
    <row r="1" spans="1:8">
      <c r="A1" s="216" t="s">
        <v>0</v>
      </c>
      <c r="B1" s="217"/>
      <c r="C1" s="217"/>
      <c r="D1" s="217"/>
      <c r="E1" s="220" t="s">
        <v>1</v>
      </c>
      <c r="F1" s="221"/>
      <c r="G1" s="221"/>
      <c r="H1" s="222"/>
    </row>
    <row r="2" spans="1:8" ht="42.75" customHeight="1" thickBot="1">
      <c r="A2" s="218"/>
      <c r="B2" s="219"/>
      <c r="C2" s="219"/>
      <c r="D2" s="219"/>
      <c r="E2" s="223"/>
      <c r="F2" s="224"/>
      <c r="G2" s="224"/>
      <c r="H2" s="225"/>
    </row>
    <row r="3" spans="1:8">
      <c r="A3" s="73"/>
      <c r="B3" s="73"/>
      <c r="C3" s="73"/>
      <c r="D3" s="73"/>
      <c r="E3" s="73"/>
      <c r="F3" s="73"/>
      <c r="G3" s="73"/>
      <c r="H3" s="73"/>
    </row>
    <row r="4" spans="1:8">
      <c r="A4" s="226"/>
      <c r="B4" s="226"/>
      <c r="C4" s="226"/>
      <c r="D4" s="226"/>
      <c r="E4" s="226"/>
      <c r="F4" s="73"/>
      <c r="G4" s="73"/>
      <c r="H4" s="73"/>
    </row>
    <row r="5" spans="1:8" ht="15" thickBot="1">
      <c r="A5" s="74"/>
      <c r="B5" s="73"/>
      <c r="C5" s="73"/>
      <c r="D5" s="73"/>
      <c r="E5" s="73"/>
      <c r="F5" s="73"/>
      <c r="G5" s="73"/>
      <c r="H5" s="73"/>
    </row>
    <row r="6" spans="1:8" ht="15" thickBot="1">
      <c r="A6" s="227" t="s">
        <v>2</v>
      </c>
      <c r="B6" s="228"/>
      <c r="C6" s="229" t="s">
        <v>3</v>
      </c>
      <c r="D6" s="229"/>
      <c r="E6" s="230"/>
      <c r="F6" s="73"/>
      <c r="G6" s="73"/>
      <c r="H6" s="73"/>
    </row>
    <row r="7" spans="1:8">
      <c r="A7" s="213" t="s">
        <v>4</v>
      </c>
      <c r="B7" s="214"/>
      <c r="C7" s="214"/>
      <c r="D7" s="214"/>
      <c r="E7" s="215"/>
      <c r="F7" s="73"/>
      <c r="G7" s="73"/>
      <c r="H7" s="73"/>
    </row>
    <row r="8" spans="1:8">
      <c r="A8" s="75"/>
      <c r="B8" s="76" t="s">
        <v>5</v>
      </c>
      <c r="C8" s="209" t="s">
        <v>3</v>
      </c>
      <c r="D8" s="209"/>
      <c r="E8" s="210"/>
      <c r="F8" s="73"/>
      <c r="G8" s="73"/>
      <c r="H8" s="73"/>
    </row>
    <row r="9" spans="1:8">
      <c r="A9" s="75"/>
      <c r="B9" s="76" t="s">
        <v>6</v>
      </c>
      <c r="C9" s="209" t="s">
        <v>3</v>
      </c>
      <c r="D9" s="209"/>
      <c r="E9" s="210"/>
      <c r="F9" s="73"/>
      <c r="G9" s="73"/>
      <c r="H9" s="73"/>
    </row>
    <row r="10" spans="1:8">
      <c r="A10" s="75"/>
      <c r="B10" s="76" t="s">
        <v>7</v>
      </c>
      <c r="C10" s="209" t="s">
        <v>3</v>
      </c>
      <c r="D10" s="209"/>
      <c r="E10" s="210"/>
      <c r="F10" s="73"/>
      <c r="G10" s="73"/>
      <c r="H10" s="73"/>
    </row>
    <row r="11" spans="1:8" ht="15" thickBot="1">
      <c r="A11" s="77"/>
      <c r="B11" s="78" t="s">
        <v>8</v>
      </c>
      <c r="C11" s="211" t="s">
        <v>3</v>
      </c>
      <c r="D11" s="211"/>
      <c r="E11" s="212"/>
      <c r="F11" s="73"/>
      <c r="G11" s="73"/>
      <c r="H11" s="73"/>
    </row>
    <row r="12" spans="1:8" ht="16.899999999999999" customHeight="1">
      <c r="A12" s="213" t="s">
        <v>9</v>
      </c>
      <c r="B12" s="214"/>
      <c r="C12" s="214" t="s">
        <v>3</v>
      </c>
      <c r="D12" s="214"/>
      <c r="E12" s="215"/>
      <c r="F12" s="73"/>
      <c r="G12" s="73"/>
      <c r="H12" s="73"/>
    </row>
    <row r="13" spans="1:8">
      <c r="A13" s="75"/>
      <c r="B13" s="76" t="s">
        <v>5</v>
      </c>
      <c r="C13" s="209" t="s">
        <v>3</v>
      </c>
      <c r="D13" s="209"/>
      <c r="E13" s="210"/>
      <c r="F13" s="73"/>
      <c r="G13" s="73"/>
      <c r="H13" s="73"/>
    </row>
    <row r="14" spans="1:8">
      <c r="A14" s="75"/>
      <c r="B14" s="76" t="s">
        <v>6</v>
      </c>
      <c r="C14" s="209" t="s">
        <v>3</v>
      </c>
      <c r="D14" s="209"/>
      <c r="E14" s="210"/>
      <c r="F14" s="73"/>
      <c r="G14" s="73"/>
      <c r="H14" s="73"/>
    </row>
    <row r="15" spans="1:8">
      <c r="A15" s="75"/>
      <c r="B15" s="76" t="s">
        <v>7</v>
      </c>
      <c r="C15" s="209" t="s">
        <v>3</v>
      </c>
      <c r="D15" s="209"/>
      <c r="E15" s="210"/>
      <c r="F15" s="73"/>
      <c r="G15" s="73"/>
      <c r="H15" s="73"/>
    </row>
    <row r="16" spans="1:8" ht="22.15" customHeight="1" thickBot="1">
      <c r="A16" s="77"/>
      <c r="B16" s="78" t="s">
        <v>8</v>
      </c>
      <c r="C16" s="211" t="s">
        <v>3</v>
      </c>
      <c r="D16" s="211"/>
      <c r="E16" s="212"/>
      <c r="F16" s="73"/>
      <c r="G16" s="73"/>
      <c r="H16" s="73"/>
    </row>
    <row r="17" spans="1:8">
      <c r="A17" s="213" t="s">
        <v>10</v>
      </c>
      <c r="B17" s="214"/>
      <c r="C17" s="214"/>
      <c r="D17" s="214"/>
      <c r="E17" s="215"/>
      <c r="F17" s="73"/>
      <c r="G17" s="73"/>
      <c r="H17" s="73"/>
    </row>
    <row r="18" spans="1:8" ht="22.15" customHeight="1">
      <c r="A18" s="75"/>
      <c r="B18" s="76" t="s">
        <v>11</v>
      </c>
      <c r="C18" s="209" t="s">
        <v>3</v>
      </c>
      <c r="D18" s="209"/>
      <c r="E18" s="210"/>
      <c r="F18" s="73"/>
      <c r="G18" s="73"/>
      <c r="H18" s="73"/>
    </row>
    <row r="19" spans="1:8">
      <c r="A19" s="75"/>
      <c r="B19" s="76" t="s">
        <v>12</v>
      </c>
      <c r="C19" s="209" t="s">
        <v>3</v>
      </c>
      <c r="D19" s="209"/>
      <c r="E19" s="210"/>
      <c r="F19" s="73"/>
      <c r="G19" s="73"/>
      <c r="H19" s="73"/>
    </row>
    <row r="20" spans="1:8" ht="33" customHeight="1" thickBot="1">
      <c r="A20" s="77"/>
      <c r="B20" s="78" t="s">
        <v>13</v>
      </c>
      <c r="C20" s="211" t="s">
        <v>3</v>
      </c>
      <c r="D20" s="211"/>
      <c r="E20" s="212"/>
      <c r="F20" s="73"/>
      <c r="G20" s="73"/>
      <c r="H20" s="73"/>
    </row>
    <row r="21" spans="1:8">
      <c r="A21" s="46"/>
    </row>
    <row r="22" spans="1:8" ht="28.15" customHeight="1" thickBot="1">
      <c r="A22" s="46"/>
    </row>
    <row r="23" spans="1:8">
      <c r="A23" s="57"/>
    </row>
    <row r="24" spans="1:8" ht="21" customHeight="1">
      <c r="A24" s="58"/>
    </row>
    <row r="25" spans="1:8">
      <c r="A25" s="58"/>
    </row>
    <row r="26" spans="1:8" ht="18" customHeight="1">
      <c r="A26" s="58"/>
    </row>
    <row r="27" spans="1:8">
      <c r="A27" s="58"/>
    </row>
    <row r="28" spans="1:8" ht="24" customHeight="1">
      <c r="A28" s="58"/>
    </row>
    <row r="29" spans="1:8">
      <c r="A29" s="58"/>
    </row>
    <row r="30" spans="1:8" ht="27" customHeight="1">
      <c r="A30" s="58"/>
    </row>
    <row r="31" spans="1:8">
      <c r="A31" s="58"/>
    </row>
    <row r="32" spans="1:8" ht="15.65" customHeight="1">
      <c r="A32" s="58"/>
    </row>
    <row r="33" spans="1:1">
      <c r="A33" s="58"/>
    </row>
    <row r="34" spans="1:1" ht="25.9" customHeight="1">
      <c r="A34" s="58"/>
    </row>
    <row r="35" spans="1:1" ht="4.9000000000000004" customHeight="1">
      <c r="A35" s="58"/>
    </row>
    <row r="36" spans="1:1" ht="25.9" customHeight="1">
      <c r="A36" s="58"/>
    </row>
    <row r="37" spans="1:1" ht="9" customHeight="1">
      <c r="A37" s="58"/>
    </row>
    <row r="38" spans="1:1" ht="15" customHeight="1" thickBot="1">
      <c r="A38" s="59"/>
    </row>
    <row r="39" spans="1:1" ht="11.5" customHeight="1">
      <c r="A39" s="46"/>
    </row>
    <row r="40" spans="1:1" ht="16.149999999999999" customHeight="1">
      <c r="A40" s="46"/>
    </row>
    <row r="41" spans="1:1">
      <c r="A41" s="46"/>
    </row>
  </sheetData>
  <mergeCells count="19">
    <mergeCell ref="A7:E7"/>
    <mergeCell ref="A12:E12"/>
    <mergeCell ref="C8:E8"/>
    <mergeCell ref="C9:E9"/>
    <mergeCell ref="C10:E10"/>
    <mergeCell ref="C11:E11"/>
    <mergeCell ref="A1:D2"/>
    <mergeCell ref="E1:H2"/>
    <mergeCell ref="A4:E4"/>
    <mergeCell ref="A6:B6"/>
    <mergeCell ref="C6:E6"/>
    <mergeCell ref="C19:E19"/>
    <mergeCell ref="C20:E20"/>
    <mergeCell ref="C13:E13"/>
    <mergeCell ref="C14:E14"/>
    <mergeCell ref="C15:E15"/>
    <mergeCell ref="C16:E16"/>
    <mergeCell ref="A17:E17"/>
    <mergeCell ref="C18:E18"/>
  </mergeCells>
  <conditionalFormatting sqref="C6:E6">
    <cfRule type="notContainsText" dxfId="11" priority="1" operator="notContains" text="A compléter">
      <formula>ISERROR(SEARCH("A compléter",C6))</formula>
    </cfRule>
    <cfRule type="containsText" dxfId="10" priority="2" operator="containsText" text="A compléter">
      <formula>NOT(ISERROR(SEARCH("A compléter",#REF!)))</formula>
    </cfRule>
  </conditionalFormatting>
  <conditionalFormatting sqref="C8:E11 C18:E20">
    <cfRule type="notContainsText" dxfId="9" priority="5" operator="notContains" text="A compléter">
      <formula>ISERROR(SEARCH("A compléter",C8))</formula>
    </cfRule>
    <cfRule type="containsText" dxfId="8" priority="6" operator="containsText" text="A compléter">
      <formula>NOT(ISERROR(SEARCH("A compléter",#REF!)))</formula>
    </cfRule>
  </conditionalFormatting>
  <conditionalFormatting sqref="C13:E16">
    <cfRule type="notContainsText" dxfId="7" priority="3" operator="notContains" text="A compléter">
      <formula>ISERROR(SEARCH("A compléter",C13))</formula>
    </cfRule>
    <cfRule type="containsText" dxfId="6" priority="4" operator="containsText" text="A compléter">
      <formula>NOT(ISERROR(SEARCH("A compléter",#REF!)))</formula>
    </cfRule>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379F2-6CE0-4A87-B674-B193357AC292}">
  <dimension ref="A1:C22"/>
  <sheetViews>
    <sheetView topLeftCell="A17" workbookViewId="0">
      <selection activeCell="D4" sqref="D4"/>
    </sheetView>
  </sheetViews>
  <sheetFormatPr baseColWidth="10" defaultColWidth="11.453125" defaultRowHeight="14.5"/>
  <cols>
    <col min="1" max="1" width="48.7265625" customWidth="1"/>
    <col min="2" max="2" width="65.7265625" customWidth="1"/>
    <col min="3" max="3" width="91.453125" customWidth="1"/>
  </cols>
  <sheetData>
    <row r="1" spans="1:3">
      <c r="A1" s="493" t="s">
        <v>260</v>
      </c>
      <c r="B1" s="494"/>
      <c r="C1" s="495"/>
    </row>
    <row r="2" spans="1:3" ht="15" thickBot="1">
      <c r="A2" s="496"/>
      <c r="B2" s="497"/>
      <c r="C2" s="498"/>
    </row>
    <row r="3" spans="1:3" ht="58.5" thickBot="1">
      <c r="A3" s="79" t="s">
        <v>261</v>
      </c>
      <c r="B3" s="80" t="s">
        <v>262</v>
      </c>
      <c r="C3" s="499"/>
    </row>
    <row r="4" spans="1:3" ht="131" thickBot="1">
      <c r="A4" s="82" t="s">
        <v>263</v>
      </c>
      <c r="B4" s="83" t="s">
        <v>264</v>
      </c>
      <c r="C4" s="500"/>
    </row>
    <row r="5" spans="1:3" ht="15" thickBot="1">
      <c r="A5" s="82" t="s">
        <v>265</v>
      </c>
      <c r="B5" s="83" t="s">
        <v>266</v>
      </c>
      <c r="C5" s="501"/>
    </row>
    <row r="6" spans="1:3" ht="58.5" thickBot="1">
      <c r="A6" s="79" t="s">
        <v>267</v>
      </c>
      <c r="B6" s="80" t="s">
        <v>268</v>
      </c>
      <c r="C6" s="499" t="s">
        <v>269</v>
      </c>
    </row>
    <row r="7" spans="1:3" ht="44" thickBot="1">
      <c r="A7" s="84" t="s">
        <v>270</v>
      </c>
      <c r="B7" s="85" t="s">
        <v>271</v>
      </c>
      <c r="C7" s="500"/>
    </row>
    <row r="8" spans="1:3" ht="44" thickBot="1">
      <c r="A8" s="79" t="s">
        <v>272</v>
      </c>
      <c r="B8" s="85" t="s">
        <v>273</v>
      </c>
      <c r="C8" s="500"/>
    </row>
    <row r="9" spans="1:3" ht="70.150000000000006" customHeight="1" thickBot="1">
      <c r="A9" s="79" t="s">
        <v>274</v>
      </c>
      <c r="B9" s="86" t="s">
        <v>275</v>
      </c>
      <c r="C9" s="501"/>
    </row>
    <row r="10" spans="1:3" ht="69" customHeight="1" thickBot="1">
      <c r="A10" s="82" t="s">
        <v>276</v>
      </c>
      <c r="B10" s="83" t="s">
        <v>277</v>
      </c>
      <c r="C10" s="87" t="s">
        <v>278</v>
      </c>
    </row>
    <row r="11" spans="1:3" ht="66.75" customHeight="1" thickBot="1">
      <c r="A11" s="84" t="s">
        <v>279</v>
      </c>
      <c r="B11" s="86" t="s">
        <v>280</v>
      </c>
      <c r="C11" s="88" t="s">
        <v>269</v>
      </c>
    </row>
    <row r="12" spans="1:3">
      <c r="A12" s="502" t="s">
        <v>281</v>
      </c>
      <c r="B12" s="89"/>
      <c r="C12" s="499" t="s">
        <v>282</v>
      </c>
    </row>
    <row r="13" spans="1:3" ht="81.75" customHeight="1" thickBot="1">
      <c r="A13" s="503"/>
      <c r="B13" s="83" t="s">
        <v>283</v>
      </c>
      <c r="C13" s="500"/>
    </row>
    <row r="14" spans="1:3">
      <c r="A14" s="504" t="s">
        <v>284</v>
      </c>
      <c r="B14" s="90"/>
      <c r="C14" s="500"/>
    </row>
    <row r="15" spans="1:3" ht="58">
      <c r="A15" s="504"/>
      <c r="B15" s="91" t="s">
        <v>285</v>
      </c>
      <c r="C15" s="500"/>
    </row>
    <row r="16" spans="1:3" ht="15" thickBot="1">
      <c r="A16" s="503"/>
      <c r="B16" s="92"/>
      <c r="C16" s="501"/>
    </row>
    <row r="17" spans="1:3" ht="116.5" thickBot="1">
      <c r="A17" s="82" t="s">
        <v>286</v>
      </c>
      <c r="B17" s="83" t="s">
        <v>287</v>
      </c>
      <c r="C17" s="87"/>
    </row>
    <row r="18" spans="1:3" ht="59.25" customHeight="1" thickBot="1">
      <c r="A18" s="82" t="s">
        <v>288</v>
      </c>
      <c r="B18" s="83" t="s">
        <v>289</v>
      </c>
      <c r="C18" s="87" t="s">
        <v>269</v>
      </c>
    </row>
    <row r="19" spans="1:3" ht="37.5" customHeight="1" thickBot="1">
      <c r="A19" s="84" t="s">
        <v>290</v>
      </c>
      <c r="B19" s="85" t="s">
        <v>291</v>
      </c>
      <c r="C19" s="93"/>
    </row>
    <row r="20" spans="1:3" ht="58.5" thickBot="1">
      <c r="A20" s="84" t="s">
        <v>292</v>
      </c>
      <c r="B20" s="85" t="s">
        <v>293</v>
      </c>
      <c r="C20" s="81"/>
    </row>
    <row r="21" spans="1:3" ht="29.5" thickBot="1">
      <c r="A21" s="79" t="s">
        <v>294</v>
      </c>
      <c r="B21" s="86" t="s">
        <v>295</v>
      </c>
      <c r="C21" s="94"/>
    </row>
    <row r="22" spans="1:3" ht="15" thickBot="1">
      <c r="A22" s="82" t="s">
        <v>296</v>
      </c>
      <c r="B22" s="83" t="s">
        <v>297</v>
      </c>
      <c r="C22" s="95"/>
    </row>
  </sheetData>
  <mergeCells count="6">
    <mergeCell ref="A1:C2"/>
    <mergeCell ref="C3:C5"/>
    <mergeCell ref="C6:C9"/>
    <mergeCell ref="A12:A13"/>
    <mergeCell ref="C12:C16"/>
    <mergeCell ref="A14:A1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5C39E-EA17-4522-BA91-CDE6253C8260}">
  <dimension ref="A2:E26"/>
  <sheetViews>
    <sheetView zoomScale="110" zoomScaleNormal="110" workbookViewId="0">
      <selection activeCell="F22" sqref="F22"/>
    </sheetView>
  </sheetViews>
  <sheetFormatPr baseColWidth="10" defaultColWidth="11.453125" defaultRowHeight="14.5"/>
  <cols>
    <col min="1" max="1" width="48.7265625" customWidth="1"/>
    <col min="2" max="2" width="42.81640625" customWidth="1"/>
    <col min="3" max="3" width="22.1796875" customWidth="1"/>
  </cols>
  <sheetData>
    <row r="2" spans="1:5">
      <c r="A2" s="28"/>
      <c r="B2" s="29"/>
      <c r="C2" s="29"/>
    </row>
    <row r="3" spans="1:5" ht="15" thickBot="1">
      <c r="A3" s="30" t="s">
        <v>298</v>
      </c>
      <c r="B3" s="31" t="s">
        <v>299</v>
      </c>
      <c r="C3" s="31" t="s">
        <v>300</v>
      </c>
    </row>
    <row r="4" spans="1:5" ht="39" customHeight="1" thickBot="1">
      <c r="A4" s="19" t="s">
        <v>301</v>
      </c>
      <c r="B4" s="32"/>
      <c r="C4" s="32" t="s">
        <v>302</v>
      </c>
    </row>
    <row r="5" spans="1:5" ht="40.5" customHeight="1" thickBot="1">
      <c r="A5" s="33" t="s">
        <v>303</v>
      </c>
      <c r="B5" s="34"/>
      <c r="C5" s="34" t="s">
        <v>304</v>
      </c>
    </row>
    <row r="6" spans="1:5" ht="50.25" customHeight="1" thickBot="1">
      <c r="A6" s="19" t="s">
        <v>305</v>
      </c>
      <c r="B6" s="32"/>
      <c r="C6" s="32" t="s">
        <v>306</v>
      </c>
      <c r="E6" s="206" t="s">
        <v>422</v>
      </c>
    </row>
    <row r="7" spans="1:5" ht="61.5" customHeight="1" thickBot="1">
      <c r="A7" s="33" t="s">
        <v>307</v>
      </c>
      <c r="B7" s="34"/>
      <c r="C7" s="34" t="s">
        <v>308</v>
      </c>
    </row>
    <row r="8" spans="1:5" ht="55.5" customHeight="1" thickBot="1">
      <c r="A8" s="19" t="s">
        <v>309</v>
      </c>
      <c r="B8" s="32"/>
      <c r="C8" s="32" t="s">
        <v>310</v>
      </c>
    </row>
    <row r="9" spans="1:5" ht="65.25" customHeight="1" thickBot="1">
      <c r="A9" s="33" t="s">
        <v>311</v>
      </c>
      <c r="B9" s="34"/>
      <c r="C9" s="34" t="s">
        <v>312</v>
      </c>
    </row>
    <row r="10" spans="1:5" ht="57.75" customHeight="1" thickBot="1">
      <c r="A10" s="19" t="s">
        <v>313</v>
      </c>
      <c r="B10" s="32"/>
      <c r="C10" s="32" t="s">
        <v>314</v>
      </c>
    </row>
    <row r="11" spans="1:5" ht="61.5" customHeight="1" thickBot="1">
      <c r="A11" s="33" t="s">
        <v>315</v>
      </c>
      <c r="B11" s="34"/>
      <c r="C11" s="34" t="s">
        <v>316</v>
      </c>
    </row>
    <row r="12" spans="1:5" ht="54.75" customHeight="1" thickBot="1">
      <c r="A12" s="19" t="s">
        <v>317</v>
      </c>
      <c r="B12" s="32"/>
      <c r="C12" s="32" t="s">
        <v>316</v>
      </c>
    </row>
    <row r="13" spans="1:5" ht="48" customHeight="1" thickBot="1">
      <c r="A13" s="33" t="s">
        <v>318</v>
      </c>
      <c r="B13" s="34"/>
      <c r="C13" s="34" t="s">
        <v>316</v>
      </c>
    </row>
    <row r="14" spans="1:5" ht="51" customHeight="1" thickBot="1">
      <c r="A14" s="19" t="s">
        <v>319</v>
      </c>
      <c r="B14" s="32"/>
      <c r="C14" s="32" t="s">
        <v>316</v>
      </c>
    </row>
    <row r="15" spans="1:5" ht="62.25" customHeight="1" thickBot="1">
      <c r="A15" s="33" t="s">
        <v>320</v>
      </c>
      <c r="B15" s="34"/>
      <c r="C15" s="34" t="s">
        <v>321</v>
      </c>
    </row>
    <row r="16" spans="1:5" ht="58.5" customHeight="1" thickBot="1">
      <c r="A16" s="19" t="s">
        <v>322</v>
      </c>
      <c r="B16" s="32"/>
      <c r="C16" s="32" t="s">
        <v>316</v>
      </c>
    </row>
    <row r="17" spans="1:3" ht="80.25" customHeight="1" thickBot="1">
      <c r="A17" s="33" t="s">
        <v>323</v>
      </c>
      <c r="B17" s="34"/>
      <c r="C17" s="34" t="s">
        <v>316</v>
      </c>
    </row>
    <row r="18" spans="1:3" ht="66.75" customHeight="1" thickBot="1">
      <c r="A18" s="19" t="s">
        <v>324</v>
      </c>
      <c r="B18" s="32"/>
      <c r="C18" s="32" t="s">
        <v>316</v>
      </c>
    </row>
    <row r="19" spans="1:3" ht="71.25" customHeight="1" thickBot="1">
      <c r="A19" s="33" t="s">
        <v>325</v>
      </c>
      <c r="B19" s="34"/>
      <c r="C19" s="34" t="s">
        <v>316</v>
      </c>
    </row>
    <row r="20" spans="1:3" ht="78.75" customHeight="1">
      <c r="A20" s="201" t="s">
        <v>326</v>
      </c>
      <c r="B20" s="202"/>
      <c r="C20" s="202" t="s">
        <v>316</v>
      </c>
    </row>
    <row r="21" spans="1:3" ht="74.25" customHeight="1">
      <c r="A21" s="204" t="s">
        <v>327</v>
      </c>
      <c r="B21" s="204"/>
      <c r="C21" s="208" t="s">
        <v>316</v>
      </c>
    </row>
    <row r="22" spans="1:3" ht="74.25" customHeight="1">
      <c r="A22" s="204" t="s">
        <v>423</v>
      </c>
      <c r="B22" s="204"/>
      <c r="C22" s="208" t="s">
        <v>424</v>
      </c>
    </row>
    <row r="23" spans="1:3" ht="74.25" customHeight="1">
      <c r="A23" s="205" t="s">
        <v>420</v>
      </c>
      <c r="B23" s="207"/>
      <c r="C23" s="203" t="s">
        <v>421</v>
      </c>
    </row>
    <row r="25" spans="1:3">
      <c r="A25" s="22" t="s">
        <v>328</v>
      </c>
    </row>
    <row r="26" spans="1:3">
      <c r="A26" s="22" t="s">
        <v>329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3"/>
  <sheetViews>
    <sheetView tabSelected="1" topLeftCell="A43" zoomScale="120" zoomScaleNormal="120" workbookViewId="0">
      <selection activeCell="B28" sqref="B28"/>
    </sheetView>
  </sheetViews>
  <sheetFormatPr baseColWidth="10" defaultColWidth="8.81640625" defaultRowHeight="14.5"/>
  <cols>
    <col min="1" max="1" width="41" customWidth="1"/>
  </cols>
  <sheetData>
    <row r="1" spans="1:11">
      <c r="A1" s="258" t="s">
        <v>14</v>
      </c>
      <c r="B1" s="261"/>
      <c r="C1" s="262"/>
      <c r="D1" s="262"/>
      <c r="E1" s="263"/>
      <c r="F1" s="261"/>
      <c r="G1" s="262"/>
      <c r="H1" s="262"/>
      <c r="I1" s="267"/>
      <c r="J1" s="16"/>
      <c r="K1" s="46"/>
    </row>
    <row r="2" spans="1:11">
      <c r="A2" s="259"/>
      <c r="B2" s="264" t="s">
        <v>15</v>
      </c>
      <c r="C2" s="265"/>
      <c r="D2" s="265"/>
      <c r="E2" s="266"/>
      <c r="F2" s="264" t="s">
        <v>16</v>
      </c>
      <c r="G2" s="265"/>
      <c r="H2" s="265"/>
      <c r="I2" s="268"/>
      <c r="J2" s="14"/>
      <c r="K2" s="46"/>
    </row>
    <row r="3" spans="1:11" ht="15" thickBot="1">
      <c r="A3" s="259"/>
      <c r="B3" s="248" t="s">
        <v>17</v>
      </c>
      <c r="C3" s="249"/>
      <c r="D3" s="249"/>
      <c r="E3" s="254"/>
      <c r="F3" s="248" t="s">
        <v>18</v>
      </c>
      <c r="G3" s="249"/>
      <c r="H3" s="249"/>
      <c r="I3" s="250"/>
      <c r="J3" s="14"/>
      <c r="K3" s="46"/>
    </row>
    <row r="4" spans="1:11">
      <c r="A4" s="259"/>
      <c r="B4" s="251"/>
      <c r="C4" s="252"/>
      <c r="D4" s="252"/>
      <c r="E4" s="253"/>
      <c r="F4" s="251"/>
      <c r="G4" s="252"/>
      <c r="H4" s="252"/>
      <c r="I4" s="255"/>
      <c r="J4" s="16"/>
      <c r="K4" s="46"/>
    </row>
    <row r="5" spans="1:11" ht="15" thickBot="1">
      <c r="A5" s="259"/>
      <c r="B5" s="248" t="s">
        <v>19</v>
      </c>
      <c r="C5" s="249"/>
      <c r="D5" s="249"/>
      <c r="E5" s="254"/>
      <c r="F5" s="248" t="s">
        <v>19</v>
      </c>
      <c r="G5" s="249"/>
      <c r="H5" s="249"/>
      <c r="I5" s="250"/>
      <c r="J5" s="14"/>
      <c r="K5" s="46"/>
    </row>
    <row r="6" spans="1:11">
      <c r="A6" s="259"/>
      <c r="B6" s="1"/>
      <c r="C6" s="1"/>
      <c r="D6" s="1"/>
      <c r="E6" s="1"/>
      <c r="F6" s="1"/>
      <c r="G6" s="1"/>
      <c r="H6" s="1"/>
      <c r="I6" s="47"/>
      <c r="J6" s="16"/>
      <c r="K6" s="46"/>
    </row>
    <row r="7" spans="1:11">
      <c r="A7" s="259"/>
      <c r="B7" s="2">
        <v>0</v>
      </c>
      <c r="C7" s="2">
        <v>5</v>
      </c>
      <c r="D7" s="2">
        <v>11</v>
      </c>
      <c r="E7" s="2">
        <v>15</v>
      </c>
      <c r="F7" s="2">
        <v>0</v>
      </c>
      <c r="G7" s="2">
        <v>5</v>
      </c>
      <c r="H7" s="2">
        <v>11</v>
      </c>
      <c r="I7" s="48">
        <v>15</v>
      </c>
      <c r="J7" s="14"/>
      <c r="K7" s="46"/>
    </row>
    <row r="8" spans="1:11" ht="15" thickBot="1">
      <c r="A8" s="260"/>
      <c r="B8" s="3" t="s">
        <v>20</v>
      </c>
      <c r="C8" s="3" t="s">
        <v>21</v>
      </c>
      <c r="D8" s="3" t="s">
        <v>22</v>
      </c>
      <c r="E8" s="3" t="s">
        <v>23</v>
      </c>
      <c r="F8" s="3" t="s">
        <v>20</v>
      </c>
      <c r="G8" s="3" t="s">
        <v>21</v>
      </c>
      <c r="H8" s="3" t="s">
        <v>22</v>
      </c>
      <c r="I8" s="49" t="s">
        <v>23</v>
      </c>
      <c r="J8" s="14"/>
      <c r="K8" s="46"/>
    </row>
    <row r="9" spans="1:11">
      <c r="A9" s="8"/>
      <c r="B9" s="251"/>
      <c r="C9" s="252"/>
      <c r="D9" s="252"/>
      <c r="E9" s="253"/>
      <c r="F9" s="251"/>
      <c r="G9" s="252"/>
      <c r="H9" s="252"/>
      <c r="I9" s="255"/>
      <c r="J9" s="16"/>
      <c r="K9" s="46"/>
    </row>
    <row r="10" spans="1:11" ht="15" thickBot="1">
      <c r="A10" s="9" t="s">
        <v>24</v>
      </c>
      <c r="B10" s="248" t="s">
        <v>25</v>
      </c>
      <c r="C10" s="249"/>
      <c r="D10" s="249"/>
      <c r="E10" s="254"/>
      <c r="F10" s="248" t="s">
        <v>25</v>
      </c>
      <c r="G10" s="249"/>
      <c r="H10" s="249"/>
      <c r="I10" s="250"/>
      <c r="J10" s="50" t="s">
        <v>26</v>
      </c>
      <c r="K10" s="56"/>
    </row>
    <row r="11" spans="1:11" ht="15" thickBot="1">
      <c r="A11" s="10"/>
      <c r="B11" s="4"/>
      <c r="C11" s="4"/>
      <c r="D11" s="4"/>
      <c r="E11" s="5">
        <v>14</v>
      </c>
      <c r="F11" s="4"/>
      <c r="G11" s="4"/>
      <c r="H11" s="4"/>
      <c r="I11" s="51"/>
      <c r="J11" s="243"/>
      <c r="K11" s="241"/>
    </row>
    <row r="12" spans="1:11" ht="16.899999999999999" customHeight="1" thickBot="1">
      <c r="A12" s="11" t="s">
        <v>27</v>
      </c>
      <c r="B12" s="5">
        <v>0</v>
      </c>
      <c r="C12" s="5">
        <v>10</v>
      </c>
      <c r="D12" s="5">
        <v>12</v>
      </c>
      <c r="F12" s="5">
        <v>0</v>
      </c>
      <c r="G12" s="5">
        <v>10</v>
      </c>
      <c r="H12" s="5">
        <v>12</v>
      </c>
      <c r="I12" s="52">
        <v>14</v>
      </c>
      <c r="J12" s="244"/>
      <c r="K12" s="242"/>
    </row>
    <row r="13" spans="1:11">
      <c r="A13" s="12"/>
      <c r="B13" s="6"/>
      <c r="C13" s="6"/>
      <c r="D13" s="6"/>
      <c r="E13" s="6"/>
      <c r="F13" s="6"/>
      <c r="G13" s="6"/>
      <c r="H13" s="6"/>
      <c r="I13" s="53"/>
      <c r="J13" s="245"/>
      <c r="K13" s="46"/>
    </row>
    <row r="14" spans="1:11" ht="15" thickBot="1">
      <c r="A14" s="13" t="s">
        <v>28</v>
      </c>
      <c r="B14" s="7">
        <v>0</v>
      </c>
      <c r="C14" s="7">
        <v>10</v>
      </c>
      <c r="D14" s="7">
        <v>12</v>
      </c>
      <c r="E14" s="7">
        <v>14</v>
      </c>
      <c r="F14" s="7">
        <v>0</v>
      </c>
      <c r="G14" s="7">
        <v>10</v>
      </c>
      <c r="H14" s="7">
        <v>12</v>
      </c>
      <c r="I14" s="54">
        <v>14</v>
      </c>
      <c r="J14" s="245"/>
      <c r="K14" s="46"/>
    </row>
    <row r="15" spans="1:11">
      <c r="A15" s="10"/>
      <c r="B15" s="4"/>
      <c r="C15" s="4"/>
      <c r="D15" s="4"/>
      <c r="E15" s="4"/>
      <c r="F15" s="4"/>
      <c r="G15" s="4"/>
      <c r="H15" s="4"/>
      <c r="I15" s="55"/>
      <c r="J15" s="246"/>
      <c r="K15" s="46"/>
    </row>
    <row r="16" spans="1:11" ht="22.15" customHeight="1" thickBot="1">
      <c r="A16" s="11" t="s">
        <v>29</v>
      </c>
      <c r="B16" s="5">
        <v>0</v>
      </c>
      <c r="C16" s="5">
        <v>10</v>
      </c>
      <c r="D16" s="5">
        <v>12</v>
      </c>
      <c r="E16" s="5">
        <v>14</v>
      </c>
      <c r="F16" s="5">
        <v>0</v>
      </c>
      <c r="G16" s="5">
        <v>10</v>
      </c>
      <c r="H16" s="5">
        <v>12</v>
      </c>
      <c r="I16" s="52">
        <v>14</v>
      </c>
      <c r="J16" s="247"/>
      <c r="K16" s="46"/>
    </row>
    <row r="17" spans="1:11">
      <c r="A17" s="12"/>
      <c r="B17" s="4"/>
      <c r="C17" s="4"/>
      <c r="D17" s="4"/>
      <c r="E17" s="4"/>
      <c r="F17" s="174"/>
      <c r="G17" s="174"/>
      <c r="H17" s="174"/>
      <c r="I17" s="175"/>
      <c r="J17" s="245"/>
      <c r="K17" s="46"/>
    </row>
    <row r="18" spans="1:11" ht="22.15" customHeight="1" thickBot="1">
      <c r="A18" s="13" t="s">
        <v>30</v>
      </c>
      <c r="B18" s="5">
        <v>0</v>
      </c>
      <c r="C18" s="5">
        <v>10</v>
      </c>
      <c r="D18" s="5">
        <v>12</v>
      </c>
      <c r="E18" s="5">
        <v>14</v>
      </c>
      <c r="F18" s="176" t="s">
        <v>31</v>
      </c>
      <c r="G18" s="176" t="s">
        <v>31</v>
      </c>
      <c r="H18" s="176" t="s">
        <v>31</v>
      </c>
      <c r="I18" s="177" t="s">
        <v>31</v>
      </c>
      <c r="J18" s="245"/>
      <c r="K18" s="46"/>
    </row>
    <row r="19" spans="1:11">
      <c r="A19" s="10"/>
      <c r="B19" s="4"/>
      <c r="C19" s="4"/>
      <c r="D19" s="4"/>
      <c r="E19" s="4"/>
      <c r="F19" s="4"/>
      <c r="G19" s="4"/>
      <c r="H19" s="4"/>
      <c r="I19" s="51"/>
      <c r="J19" s="246"/>
      <c r="K19" s="46"/>
    </row>
    <row r="20" spans="1:11" ht="33" customHeight="1" thickBot="1">
      <c r="A20" s="11" t="s">
        <v>32</v>
      </c>
      <c r="B20" s="5">
        <v>0</v>
      </c>
      <c r="C20" s="5">
        <v>10</v>
      </c>
      <c r="D20" s="5">
        <v>12</v>
      </c>
      <c r="E20" s="5">
        <v>14</v>
      </c>
      <c r="F20" s="5">
        <v>0</v>
      </c>
      <c r="G20" s="5">
        <v>10</v>
      </c>
      <c r="H20" s="5">
        <v>12</v>
      </c>
      <c r="I20" s="52">
        <v>14</v>
      </c>
      <c r="J20" s="247"/>
      <c r="K20" s="46"/>
    </row>
    <row r="21" spans="1:11">
      <c r="A21" s="12"/>
      <c r="B21" s="6"/>
      <c r="C21" s="6"/>
      <c r="D21" s="6"/>
      <c r="E21" s="6"/>
      <c r="F21" s="6"/>
      <c r="G21" s="6"/>
      <c r="H21" s="6"/>
      <c r="I21" s="53"/>
      <c r="J21" s="239"/>
      <c r="K21" s="46"/>
    </row>
    <row r="22" spans="1:11" ht="28.15" customHeight="1" thickBot="1">
      <c r="A22" s="13" t="s">
        <v>33</v>
      </c>
      <c r="B22" s="7">
        <v>0</v>
      </c>
      <c r="C22" s="7">
        <v>10</v>
      </c>
      <c r="D22" s="7">
        <v>12</v>
      </c>
      <c r="E22" s="7">
        <v>14</v>
      </c>
      <c r="F22" s="7">
        <v>0</v>
      </c>
      <c r="G22" s="7">
        <v>10</v>
      </c>
      <c r="H22" s="7">
        <v>12</v>
      </c>
      <c r="I22" s="54">
        <v>14</v>
      </c>
      <c r="J22" s="240"/>
      <c r="K22" s="46"/>
    </row>
    <row r="23" spans="1:11">
      <c r="A23" s="10"/>
      <c r="B23" s="4"/>
      <c r="C23" s="4"/>
      <c r="D23" s="4"/>
      <c r="E23" s="4"/>
      <c r="F23" s="4"/>
      <c r="G23" s="4"/>
      <c r="H23" s="4"/>
      <c r="I23" s="55"/>
      <c r="J23" s="243"/>
      <c r="K23" s="57"/>
    </row>
    <row r="24" spans="1:11" ht="21" customHeight="1" thickBot="1">
      <c r="A24" s="11" t="s">
        <v>34</v>
      </c>
      <c r="B24" s="5">
        <v>0</v>
      </c>
      <c r="C24" s="5">
        <v>10</v>
      </c>
      <c r="D24" s="5">
        <v>12</v>
      </c>
      <c r="E24" s="5">
        <v>14</v>
      </c>
      <c r="F24" s="5">
        <v>0</v>
      </c>
      <c r="G24" s="5">
        <v>10</v>
      </c>
      <c r="H24" s="5">
        <v>12</v>
      </c>
      <c r="I24" s="52">
        <v>14</v>
      </c>
      <c r="J24" s="269"/>
      <c r="K24" s="58"/>
    </row>
    <row r="25" spans="1:11">
      <c r="A25" s="12"/>
      <c r="B25" s="6"/>
      <c r="C25" s="6"/>
      <c r="D25" s="6"/>
      <c r="E25" s="6"/>
      <c r="F25" s="6"/>
      <c r="G25" s="6"/>
      <c r="H25" s="6"/>
      <c r="I25" s="53"/>
      <c r="J25" s="239"/>
      <c r="K25" s="58"/>
    </row>
    <row r="26" spans="1:11" ht="18" customHeight="1" thickBot="1">
      <c r="A26" s="13" t="s">
        <v>35</v>
      </c>
      <c r="B26" s="7">
        <v>0</v>
      </c>
      <c r="C26" s="7">
        <v>10</v>
      </c>
      <c r="D26" s="7">
        <v>12</v>
      </c>
      <c r="E26" s="7">
        <v>14</v>
      </c>
      <c r="F26" s="7">
        <v>0</v>
      </c>
      <c r="G26" s="7">
        <v>10</v>
      </c>
      <c r="H26" s="7">
        <v>12</v>
      </c>
      <c r="I26" s="54">
        <v>14</v>
      </c>
      <c r="J26" s="240"/>
      <c r="K26" s="58"/>
    </row>
    <row r="27" spans="1:11">
      <c r="A27" s="12"/>
      <c r="B27" s="6"/>
      <c r="C27" s="6"/>
      <c r="D27" s="6"/>
      <c r="E27" s="6"/>
      <c r="F27" s="6"/>
      <c r="G27" s="6"/>
      <c r="H27" s="6"/>
      <c r="I27" s="53"/>
      <c r="J27" s="239"/>
      <c r="K27" s="58"/>
    </row>
    <row r="28" spans="1:11" ht="27" customHeight="1" thickBot="1">
      <c r="A28" s="13" t="s">
        <v>36</v>
      </c>
      <c r="B28" s="7">
        <v>0</v>
      </c>
      <c r="C28" s="7">
        <v>10</v>
      </c>
      <c r="D28" s="7">
        <v>12</v>
      </c>
      <c r="E28" s="7">
        <v>14</v>
      </c>
      <c r="F28" s="7">
        <v>0</v>
      </c>
      <c r="G28" s="7">
        <v>10</v>
      </c>
      <c r="H28" s="7">
        <v>12</v>
      </c>
      <c r="I28" s="54">
        <v>14</v>
      </c>
      <c r="J28" s="256"/>
      <c r="K28" s="58"/>
    </row>
    <row r="29" spans="1:11">
      <c r="A29" s="10"/>
      <c r="B29" s="4"/>
      <c r="C29" s="4"/>
      <c r="D29" s="4"/>
      <c r="E29" s="4"/>
      <c r="F29" s="4"/>
      <c r="G29" s="4"/>
      <c r="H29" s="4"/>
      <c r="I29" s="55"/>
      <c r="J29" s="246"/>
      <c r="K29" s="58"/>
    </row>
    <row r="30" spans="1:11" ht="15.65" customHeight="1" thickBot="1">
      <c r="A30" s="11" t="s">
        <v>37</v>
      </c>
      <c r="B30" s="5">
        <v>0</v>
      </c>
      <c r="C30" s="5">
        <v>10</v>
      </c>
      <c r="D30" s="5">
        <v>12</v>
      </c>
      <c r="E30" s="5">
        <v>14</v>
      </c>
      <c r="F30" s="5">
        <v>0</v>
      </c>
      <c r="G30" s="5">
        <v>10</v>
      </c>
      <c r="H30" s="5">
        <v>12</v>
      </c>
      <c r="I30" s="52">
        <v>14</v>
      </c>
      <c r="J30" s="247"/>
      <c r="K30" s="58"/>
    </row>
    <row r="31" spans="1:11">
      <c r="A31" s="183"/>
      <c r="B31" s="184"/>
      <c r="C31" s="184"/>
      <c r="D31" s="184"/>
      <c r="E31" s="185"/>
      <c r="F31" s="6"/>
      <c r="G31" s="6"/>
      <c r="H31" s="6"/>
      <c r="I31" s="53"/>
      <c r="J31" s="257"/>
      <c r="K31" s="58"/>
    </row>
    <row r="32" spans="1:11" ht="62.25" customHeight="1" thickBot="1">
      <c r="A32" s="186" t="s">
        <v>38</v>
      </c>
      <c r="B32" s="7">
        <v>0</v>
      </c>
      <c r="C32" s="7">
        <v>10</v>
      </c>
      <c r="D32" s="7">
        <v>12</v>
      </c>
      <c r="E32" s="54">
        <v>14</v>
      </c>
      <c r="F32" s="7">
        <v>0</v>
      </c>
      <c r="G32" s="7">
        <v>10</v>
      </c>
      <c r="H32" s="7">
        <v>12</v>
      </c>
      <c r="I32" s="54">
        <v>14</v>
      </c>
      <c r="J32" s="257"/>
      <c r="K32" s="58"/>
    </row>
    <row r="33" spans="1:11" ht="25.9" customHeight="1" thickBot="1">
      <c r="A33" s="187" t="s">
        <v>39</v>
      </c>
      <c r="B33" s="5">
        <v>0</v>
      </c>
      <c r="C33" s="5">
        <v>10</v>
      </c>
      <c r="D33" s="5">
        <v>12</v>
      </c>
      <c r="E33" s="52">
        <v>14</v>
      </c>
      <c r="F33" s="176" t="s">
        <v>31</v>
      </c>
      <c r="G33" s="176" t="s">
        <v>31</v>
      </c>
      <c r="H33" s="176" t="s">
        <v>31</v>
      </c>
      <c r="I33" s="177" t="s">
        <v>31</v>
      </c>
      <c r="J33" s="121"/>
      <c r="K33" s="58"/>
    </row>
    <row r="34" spans="1:11">
      <c r="J34" s="35">
        <f>SUM(J11:J33)</f>
        <v>0</v>
      </c>
      <c r="K34" s="46"/>
    </row>
    <row r="36" spans="1:11">
      <c r="A36" s="188" t="s">
        <v>330</v>
      </c>
    </row>
    <row r="37" spans="1:11" ht="15" thickBot="1"/>
    <row r="38" spans="1:11" ht="16.5" customHeight="1">
      <c r="A38" s="234" t="s">
        <v>40</v>
      </c>
      <c r="B38" s="235"/>
      <c r="C38" s="235"/>
      <c r="D38" s="235"/>
      <c r="E38" s="235"/>
      <c r="F38" s="235"/>
      <c r="G38" s="236"/>
    </row>
    <row r="39" spans="1:11" ht="39.75" customHeight="1">
      <c r="A39" s="231" t="s">
        <v>41</v>
      </c>
      <c r="B39" s="237"/>
      <c r="C39" s="237"/>
      <c r="D39" s="237"/>
      <c r="E39" s="237"/>
      <c r="F39" s="237"/>
      <c r="G39" s="238"/>
    </row>
    <row r="40" spans="1:11" ht="44.25" customHeight="1">
      <c r="A40" s="231" t="s">
        <v>42</v>
      </c>
      <c r="B40" s="232"/>
      <c r="C40" s="232"/>
      <c r="D40" s="232"/>
      <c r="E40" s="232"/>
      <c r="F40" s="232"/>
      <c r="G40" s="233"/>
    </row>
    <row r="41" spans="1:11" ht="57" customHeight="1">
      <c r="A41" s="231" t="s">
        <v>43</v>
      </c>
      <c r="B41" s="232"/>
      <c r="C41" s="232"/>
      <c r="D41" s="232"/>
      <c r="E41" s="232"/>
      <c r="F41" s="232"/>
      <c r="G41" s="233"/>
    </row>
    <row r="42" spans="1:11" ht="30.75" customHeight="1">
      <c r="A42" s="231" t="s">
        <v>44</v>
      </c>
      <c r="B42" s="232"/>
      <c r="C42" s="232"/>
      <c r="D42" s="232"/>
      <c r="E42" s="232"/>
      <c r="F42" s="232"/>
      <c r="G42" s="233"/>
    </row>
    <row r="43" spans="1:11" ht="73.5" customHeight="1">
      <c r="A43" s="231" t="s">
        <v>45</v>
      </c>
      <c r="B43" s="232"/>
      <c r="C43" s="232"/>
      <c r="D43" s="232"/>
      <c r="E43" s="232"/>
      <c r="F43" s="232"/>
      <c r="G43" s="233"/>
    </row>
  </sheetData>
  <mergeCells count="33">
    <mergeCell ref="J27:J28"/>
    <mergeCell ref="J29:J30"/>
    <mergeCell ref="J31:J32"/>
    <mergeCell ref="J25:J26"/>
    <mergeCell ref="A1:A8"/>
    <mergeCell ref="B1:E1"/>
    <mergeCell ref="B2:E2"/>
    <mergeCell ref="B3:E3"/>
    <mergeCell ref="F1:I1"/>
    <mergeCell ref="F2:I2"/>
    <mergeCell ref="F3:I3"/>
    <mergeCell ref="B4:E4"/>
    <mergeCell ref="J19:J20"/>
    <mergeCell ref="J23:J24"/>
    <mergeCell ref="B5:E5"/>
    <mergeCell ref="F4:I4"/>
    <mergeCell ref="F5:I5"/>
    <mergeCell ref="B9:E9"/>
    <mergeCell ref="B10:E10"/>
    <mergeCell ref="F9:I9"/>
    <mergeCell ref="F10:I10"/>
    <mergeCell ref="J21:J22"/>
    <mergeCell ref="K11:K12"/>
    <mergeCell ref="J11:J12"/>
    <mergeCell ref="J13:J14"/>
    <mergeCell ref="J15:J16"/>
    <mergeCell ref="J17:J18"/>
    <mergeCell ref="A43:G43"/>
    <mergeCell ref="A41:G41"/>
    <mergeCell ref="A42:G42"/>
    <mergeCell ref="A38:G38"/>
    <mergeCell ref="A39:G39"/>
    <mergeCell ref="A40:G4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0823D-0354-429A-8F9C-5513F397A20F}">
  <dimension ref="A1:O49"/>
  <sheetViews>
    <sheetView topLeftCell="A36" zoomScaleNormal="100" workbookViewId="0">
      <selection activeCell="O23" sqref="O23"/>
    </sheetView>
  </sheetViews>
  <sheetFormatPr baseColWidth="10" defaultColWidth="11.453125" defaultRowHeight="14.5"/>
  <cols>
    <col min="1" max="1" width="16.7265625" customWidth="1"/>
    <col min="13" max="13" width="11.54296875" customWidth="1"/>
  </cols>
  <sheetData>
    <row r="1" spans="1:15" ht="14.5" customHeight="1">
      <c r="A1" s="276" t="s">
        <v>46</v>
      </c>
      <c r="B1" s="261"/>
      <c r="C1" s="262"/>
      <c r="D1" s="262"/>
      <c r="E1" s="267"/>
      <c r="F1" s="297" t="s">
        <v>26</v>
      </c>
      <c r="H1" s="61"/>
      <c r="I1" s="289" t="s">
        <v>47</v>
      </c>
      <c r="J1" s="300" t="s">
        <v>48</v>
      </c>
      <c r="K1" s="301"/>
      <c r="L1" s="301"/>
      <c r="M1" s="302"/>
      <c r="N1" s="306" t="s">
        <v>26</v>
      </c>
    </row>
    <row r="2" spans="1:15" ht="15" thickBot="1">
      <c r="A2" s="277"/>
      <c r="B2" s="248" t="s">
        <v>49</v>
      </c>
      <c r="C2" s="249"/>
      <c r="D2" s="249"/>
      <c r="E2" s="250"/>
      <c r="F2" s="297"/>
      <c r="H2" s="61"/>
      <c r="I2" s="290"/>
      <c r="J2" s="248"/>
      <c r="K2" s="249"/>
      <c r="L2" s="249"/>
      <c r="M2" s="250"/>
      <c r="N2" s="307"/>
    </row>
    <row r="3" spans="1:15">
      <c r="A3" s="277"/>
      <c r="B3" s="1"/>
      <c r="C3" s="1"/>
      <c r="D3" s="1"/>
      <c r="E3" s="47"/>
      <c r="F3" s="297"/>
      <c r="H3" s="61"/>
      <c r="I3" s="290"/>
      <c r="J3" s="1"/>
      <c r="K3" s="1"/>
      <c r="L3" s="1"/>
      <c r="M3" s="47"/>
      <c r="N3" s="307"/>
    </row>
    <row r="4" spans="1:15" ht="35" thickBot="1">
      <c r="A4" s="277"/>
      <c r="B4" s="2" t="s">
        <v>50</v>
      </c>
      <c r="C4" s="2" t="s">
        <v>51</v>
      </c>
      <c r="D4" s="2" t="s">
        <v>52</v>
      </c>
      <c r="E4" s="48" t="s">
        <v>53</v>
      </c>
      <c r="F4" s="297"/>
      <c r="H4" s="61"/>
      <c r="I4" s="291"/>
      <c r="J4" s="3" t="s">
        <v>54</v>
      </c>
      <c r="K4" s="3" t="s">
        <v>55</v>
      </c>
      <c r="L4" s="3" t="s">
        <v>56</v>
      </c>
      <c r="M4" s="49" t="s">
        <v>57</v>
      </c>
      <c r="N4" s="307"/>
    </row>
    <row r="5" spans="1:15" ht="15" customHeight="1" thickBot="1">
      <c r="A5" s="277"/>
      <c r="B5" s="3" t="s">
        <v>58</v>
      </c>
      <c r="C5" s="15"/>
      <c r="D5" s="15"/>
      <c r="E5" s="60"/>
      <c r="F5" s="297"/>
      <c r="H5" s="61"/>
      <c r="I5" s="303" t="s">
        <v>59</v>
      </c>
      <c r="J5" s="292" t="s">
        <v>60</v>
      </c>
      <c r="K5" s="293"/>
      <c r="L5" s="293"/>
      <c r="M5" s="294"/>
      <c r="N5" s="307"/>
    </row>
    <row r="6" spans="1:15" ht="27.75" customHeight="1" thickBot="1">
      <c r="A6" s="277"/>
      <c r="B6" s="251"/>
      <c r="C6" s="252"/>
      <c r="D6" s="252"/>
      <c r="E6" s="255"/>
      <c r="F6" s="297"/>
      <c r="H6" s="61"/>
      <c r="I6" s="254"/>
      <c r="J6" s="248"/>
      <c r="K6" s="249"/>
      <c r="L6" s="249"/>
      <c r="M6" s="250"/>
      <c r="N6" s="308"/>
    </row>
    <row r="7" spans="1:15" ht="15" customHeight="1" thickBot="1">
      <c r="A7" s="278"/>
      <c r="B7" s="248" t="s">
        <v>60</v>
      </c>
      <c r="C7" s="249"/>
      <c r="D7" s="249"/>
      <c r="E7" s="250"/>
      <c r="F7" s="298"/>
      <c r="H7" s="61"/>
      <c r="I7" s="304" t="s">
        <v>61</v>
      </c>
      <c r="J7" s="270">
        <v>0</v>
      </c>
      <c r="K7" s="270">
        <v>1</v>
      </c>
      <c r="L7" s="270">
        <v>2</v>
      </c>
      <c r="M7" s="274">
        <v>4</v>
      </c>
      <c r="N7" s="287"/>
    </row>
    <row r="8" spans="1:15" ht="12.75" customHeight="1" thickBot="1">
      <c r="A8" s="304" t="s">
        <v>61</v>
      </c>
      <c r="B8" s="270">
        <v>0</v>
      </c>
      <c r="C8" s="270">
        <v>1</v>
      </c>
      <c r="D8" s="270">
        <v>2</v>
      </c>
      <c r="E8" s="274">
        <v>3</v>
      </c>
      <c r="F8" s="299"/>
      <c r="H8" s="61"/>
      <c r="I8" s="305"/>
      <c r="J8" s="271"/>
      <c r="K8" s="271"/>
      <c r="L8" s="271"/>
      <c r="M8" s="275"/>
      <c r="N8" s="296"/>
    </row>
    <row r="9" spans="1:15" ht="12.75" customHeight="1" thickBot="1">
      <c r="A9" s="305"/>
      <c r="B9" s="271"/>
      <c r="C9" s="271"/>
      <c r="D9" s="271"/>
      <c r="E9" s="275"/>
      <c r="F9" s="284"/>
      <c r="H9" s="61"/>
      <c r="I9" s="285" t="s">
        <v>62</v>
      </c>
      <c r="J9" s="279">
        <v>0</v>
      </c>
      <c r="K9" s="279">
        <v>1</v>
      </c>
      <c r="L9" s="279">
        <v>2</v>
      </c>
      <c r="M9" s="281">
        <v>4</v>
      </c>
      <c r="N9" s="287"/>
    </row>
    <row r="10" spans="1:15" ht="14.25" customHeight="1" thickBot="1">
      <c r="A10" s="285" t="s">
        <v>62</v>
      </c>
      <c r="B10" s="279">
        <v>0</v>
      </c>
      <c r="C10" s="279">
        <v>1</v>
      </c>
      <c r="D10" s="279">
        <v>2</v>
      </c>
      <c r="E10" s="281">
        <v>3</v>
      </c>
      <c r="F10" s="283"/>
      <c r="H10" s="61"/>
      <c r="I10" s="286"/>
      <c r="J10" s="280"/>
      <c r="K10" s="280"/>
      <c r="L10" s="280"/>
      <c r="M10" s="282"/>
      <c r="N10" s="288"/>
    </row>
    <row r="11" spans="1:15" ht="13.5" customHeight="1" thickBot="1">
      <c r="A11" s="286"/>
      <c r="B11" s="280"/>
      <c r="C11" s="280"/>
      <c r="D11" s="280"/>
      <c r="E11" s="282"/>
      <c r="F11" s="284"/>
      <c r="H11" s="61"/>
      <c r="I11" s="272" t="s">
        <v>63</v>
      </c>
      <c r="J11" s="270">
        <v>0</v>
      </c>
      <c r="K11" s="270">
        <v>1</v>
      </c>
      <c r="L11" s="270">
        <v>2</v>
      </c>
      <c r="M11" s="274">
        <v>4</v>
      </c>
      <c r="N11" s="295"/>
    </row>
    <row r="12" spans="1:15" ht="15" thickBot="1">
      <c r="A12" s="272" t="s">
        <v>63</v>
      </c>
      <c r="B12" s="270">
        <v>0</v>
      </c>
      <c r="C12" s="270">
        <v>1</v>
      </c>
      <c r="D12" s="270">
        <v>2</v>
      </c>
      <c r="E12" s="274">
        <v>3</v>
      </c>
      <c r="F12" s="283"/>
      <c r="H12" s="61"/>
      <c r="I12" s="273"/>
      <c r="J12" s="271"/>
      <c r="K12" s="271"/>
      <c r="L12" s="271"/>
      <c r="M12" s="275"/>
      <c r="N12" s="296"/>
      <c r="O12" s="56"/>
    </row>
    <row r="13" spans="1:15" ht="22.5" customHeight="1" thickBot="1">
      <c r="A13" s="273"/>
      <c r="B13" s="271"/>
      <c r="C13" s="271"/>
      <c r="D13" s="271"/>
      <c r="E13" s="275"/>
      <c r="F13" s="284"/>
      <c r="H13" s="61"/>
      <c r="I13" s="152" t="s">
        <v>64</v>
      </c>
      <c r="J13" s="141">
        <v>0</v>
      </c>
      <c r="K13" s="141">
        <v>1</v>
      </c>
      <c r="L13" s="141">
        <v>2</v>
      </c>
      <c r="M13" s="139">
        <v>4</v>
      </c>
      <c r="N13" s="167"/>
    </row>
    <row r="14" spans="1:15" ht="27.75" customHeight="1" thickBot="1">
      <c r="A14" s="152" t="s">
        <v>64</v>
      </c>
      <c r="B14" s="141">
        <v>0</v>
      </c>
      <c r="C14" s="141">
        <v>1</v>
      </c>
      <c r="D14" s="141">
        <v>2</v>
      </c>
      <c r="E14" s="139">
        <v>3</v>
      </c>
      <c r="F14" s="140"/>
      <c r="H14" s="61"/>
      <c r="I14" s="153" t="s">
        <v>65</v>
      </c>
      <c r="J14" s="148">
        <v>0</v>
      </c>
      <c r="K14" s="148">
        <v>1</v>
      </c>
      <c r="L14" s="148">
        <v>2</v>
      </c>
      <c r="M14" s="149">
        <v>4</v>
      </c>
      <c r="N14" s="168"/>
    </row>
    <row r="15" spans="1:15" ht="26.25" customHeight="1" thickBot="1">
      <c r="A15" s="153" t="s">
        <v>65</v>
      </c>
      <c r="B15" s="148">
        <v>0</v>
      </c>
      <c r="C15" s="148">
        <v>1</v>
      </c>
      <c r="D15" s="148">
        <v>2</v>
      </c>
      <c r="E15" s="149">
        <v>3</v>
      </c>
      <c r="F15" s="150"/>
      <c r="H15" s="61"/>
      <c r="O15" s="62"/>
    </row>
    <row r="16" spans="1:15">
      <c r="N16" s="35">
        <f>(SUM(N7:N15))</f>
        <v>0</v>
      </c>
    </row>
    <row r="17" spans="1:9">
      <c r="F17" s="35">
        <f>SUM(F8:F16)</f>
        <v>0</v>
      </c>
      <c r="I17" s="18" t="s">
        <v>66</v>
      </c>
    </row>
    <row r="18" spans="1:9">
      <c r="A18" s="18" t="s">
        <v>67</v>
      </c>
      <c r="I18" s="18" t="s">
        <v>68</v>
      </c>
    </row>
    <row r="19" spans="1:9">
      <c r="A19" s="18" t="s">
        <v>69</v>
      </c>
      <c r="I19" s="18" t="s">
        <v>70</v>
      </c>
    </row>
    <row r="20" spans="1:9">
      <c r="I20" s="18" t="s">
        <v>397</v>
      </c>
    </row>
    <row r="22" spans="1:9" ht="15" thickBot="1">
      <c r="A22" s="45"/>
      <c r="B22" s="45"/>
      <c r="C22" s="45"/>
      <c r="D22" s="45"/>
      <c r="E22" s="45"/>
      <c r="F22" s="45"/>
    </row>
    <row r="23" spans="1:9" ht="15" customHeight="1">
      <c r="A23" s="309" t="s">
        <v>71</v>
      </c>
      <c r="B23" s="310"/>
      <c r="C23" s="311"/>
      <c r="D23" s="312"/>
      <c r="E23" s="313" t="s">
        <v>26</v>
      </c>
      <c r="F23" s="64"/>
    </row>
    <row r="24" spans="1:9" ht="15.75" customHeight="1" thickBot="1">
      <c r="A24" s="259"/>
      <c r="B24" s="248" t="s">
        <v>72</v>
      </c>
      <c r="C24" s="249"/>
      <c r="D24" s="250"/>
      <c r="E24" s="297"/>
      <c r="F24" s="46"/>
    </row>
    <row r="25" spans="1:9" ht="14.5" customHeight="1">
      <c r="A25" s="259"/>
      <c r="B25" s="1"/>
      <c r="C25" s="1"/>
      <c r="D25" s="47"/>
      <c r="E25" s="297"/>
      <c r="F25" s="46"/>
    </row>
    <row r="26" spans="1:9" ht="34.5">
      <c r="A26" s="259"/>
      <c r="B26" s="2" t="s">
        <v>73</v>
      </c>
      <c r="C26" s="2" t="s">
        <v>74</v>
      </c>
      <c r="D26" s="48" t="s">
        <v>75</v>
      </c>
      <c r="E26" s="297"/>
      <c r="F26" s="46"/>
    </row>
    <row r="27" spans="1:9" ht="23.5" thickBot="1">
      <c r="A27" s="260"/>
      <c r="B27" s="3" t="s">
        <v>76</v>
      </c>
      <c r="C27" s="3" t="s">
        <v>77</v>
      </c>
      <c r="D27" s="60"/>
      <c r="E27" s="297"/>
      <c r="F27" s="46"/>
    </row>
    <row r="28" spans="1:9" ht="15" customHeight="1">
      <c r="A28" s="314" t="s">
        <v>78</v>
      </c>
      <c r="B28" s="251"/>
      <c r="C28" s="252"/>
      <c r="D28" s="255"/>
      <c r="E28" s="297"/>
      <c r="F28" s="46"/>
    </row>
    <row r="29" spans="1:9" ht="15.75" customHeight="1" thickBot="1">
      <c r="A29" s="315"/>
      <c r="B29" s="248" t="s">
        <v>79</v>
      </c>
      <c r="C29" s="249"/>
      <c r="D29" s="250"/>
      <c r="E29" s="298"/>
      <c r="F29" s="46"/>
    </row>
    <row r="30" spans="1:9" ht="25" customHeight="1" thickBot="1">
      <c r="A30" s="20" t="s">
        <v>61</v>
      </c>
      <c r="B30" s="7">
        <v>0</v>
      </c>
      <c r="C30" s="7">
        <v>1</v>
      </c>
      <c r="D30" s="54">
        <v>2</v>
      </c>
      <c r="E30" s="124"/>
      <c r="F30" s="46"/>
    </row>
    <row r="31" spans="1:9" ht="25" customHeight="1" thickBot="1">
      <c r="A31" s="21" t="s">
        <v>62</v>
      </c>
      <c r="B31" s="5">
        <v>0</v>
      </c>
      <c r="C31" s="5">
        <v>1</v>
      </c>
      <c r="D31" s="52">
        <v>2</v>
      </c>
      <c r="E31" s="124"/>
      <c r="F31" s="46"/>
    </row>
    <row r="32" spans="1:9" ht="25" customHeight="1" thickBot="1">
      <c r="A32" s="125" t="s">
        <v>63</v>
      </c>
      <c r="B32" s="7">
        <v>0</v>
      </c>
      <c r="C32" s="7">
        <v>1</v>
      </c>
      <c r="D32" s="54">
        <v>2</v>
      </c>
      <c r="E32" s="130"/>
      <c r="F32" s="46"/>
    </row>
    <row r="33" spans="1:6" ht="25" customHeight="1" thickBot="1">
      <c r="A33" s="126" t="s">
        <v>64</v>
      </c>
      <c r="B33" s="7">
        <v>0</v>
      </c>
      <c r="C33" s="7">
        <v>1</v>
      </c>
      <c r="D33" s="54">
        <v>2</v>
      </c>
      <c r="E33" s="123"/>
      <c r="F33" s="46"/>
    </row>
    <row r="34" spans="1:6" ht="25" customHeight="1" thickBot="1">
      <c r="A34" s="126" t="s">
        <v>65</v>
      </c>
      <c r="B34" s="5">
        <v>0</v>
      </c>
      <c r="C34" s="5">
        <v>1</v>
      </c>
      <c r="D34" s="52">
        <v>2</v>
      </c>
      <c r="E34" s="129"/>
      <c r="F34" s="46"/>
    </row>
    <row r="35" spans="1:6" ht="25" customHeight="1" thickBot="1">
      <c r="A35" s="126" t="s">
        <v>80</v>
      </c>
      <c r="B35" s="7">
        <v>0</v>
      </c>
      <c r="C35" s="7">
        <v>1</v>
      </c>
      <c r="D35" s="54">
        <v>2</v>
      </c>
      <c r="E35" s="129"/>
      <c r="F35" s="46"/>
    </row>
    <row r="36" spans="1:6" ht="25" customHeight="1" thickBot="1">
      <c r="A36" s="122" t="s">
        <v>81</v>
      </c>
      <c r="B36" s="5">
        <v>0</v>
      </c>
      <c r="C36" s="5">
        <v>1</v>
      </c>
      <c r="D36" s="52">
        <v>2</v>
      </c>
      <c r="E36" s="129"/>
      <c r="F36" s="46"/>
    </row>
    <row r="37" spans="1:6" ht="25" customHeight="1" thickBot="1">
      <c r="A37" s="122" t="s">
        <v>82</v>
      </c>
      <c r="B37" s="7">
        <v>0</v>
      </c>
      <c r="C37" s="7">
        <v>1</v>
      </c>
      <c r="D37" s="54">
        <v>2</v>
      </c>
      <c r="E37" s="130"/>
      <c r="F37" s="46"/>
    </row>
    <row r="38" spans="1:6" ht="25" customHeight="1" thickBot="1">
      <c r="A38" s="122" t="s">
        <v>83</v>
      </c>
      <c r="B38" s="5">
        <v>0</v>
      </c>
      <c r="C38" s="5">
        <v>1</v>
      </c>
      <c r="D38" s="52">
        <v>2</v>
      </c>
      <c r="E38" s="128"/>
      <c r="F38" s="46"/>
    </row>
    <row r="39" spans="1:6" ht="48" customHeight="1" thickBot="1">
      <c r="A39" s="122" t="s">
        <v>332</v>
      </c>
      <c r="B39" s="7">
        <v>0</v>
      </c>
      <c r="C39" s="7">
        <v>1</v>
      </c>
      <c r="D39" s="54">
        <v>2</v>
      </c>
      <c r="E39" s="127"/>
      <c r="F39" s="46"/>
    </row>
    <row r="40" spans="1:6" ht="25" customHeight="1" thickBot="1">
      <c r="A40" s="145" t="s">
        <v>84</v>
      </c>
      <c r="B40" s="7">
        <v>0</v>
      </c>
      <c r="C40" s="7">
        <v>1</v>
      </c>
      <c r="D40" s="54">
        <v>2</v>
      </c>
      <c r="E40" s="129"/>
      <c r="F40" s="46"/>
    </row>
    <row r="41" spans="1:6" ht="41.25" customHeight="1" thickBot="1">
      <c r="A41" s="151" t="s">
        <v>85</v>
      </c>
      <c r="B41" s="7">
        <v>0</v>
      </c>
      <c r="C41" s="7">
        <v>1</v>
      </c>
      <c r="D41" s="54">
        <v>2</v>
      </c>
      <c r="E41" s="129"/>
      <c r="F41" s="46"/>
    </row>
    <row r="42" spans="1:6" ht="23.25" customHeight="1" thickBot="1">
      <c r="A42" s="151" t="s">
        <v>86</v>
      </c>
      <c r="B42" s="7">
        <v>0</v>
      </c>
      <c r="C42" s="7">
        <v>1</v>
      </c>
      <c r="D42" s="54">
        <v>2</v>
      </c>
      <c r="E42" s="129"/>
      <c r="F42" s="46"/>
    </row>
    <row r="43" spans="1:6" ht="23.25" customHeight="1" thickBot="1">
      <c r="A43" s="131" t="s">
        <v>87</v>
      </c>
      <c r="B43" s="132">
        <v>0</v>
      </c>
      <c r="C43" s="5">
        <v>1</v>
      </c>
      <c r="D43" s="52">
        <v>2</v>
      </c>
      <c r="E43" s="133"/>
      <c r="F43" s="46"/>
    </row>
    <row r="44" spans="1:6">
      <c r="E44" s="35">
        <f>SUM(E30:E43)</f>
        <v>0</v>
      </c>
    </row>
    <row r="45" spans="1:6">
      <c r="A45" s="18" t="s">
        <v>88</v>
      </c>
    </row>
    <row r="46" spans="1:6">
      <c r="A46" s="18" t="s">
        <v>89</v>
      </c>
    </row>
    <row r="47" spans="1:6">
      <c r="A47" s="18" t="s">
        <v>398</v>
      </c>
    </row>
    <row r="48" spans="1:6">
      <c r="A48" s="18" t="s">
        <v>333</v>
      </c>
    </row>
    <row r="49" spans="1:1">
      <c r="A49" s="18" t="s">
        <v>90</v>
      </c>
    </row>
  </sheetData>
  <mergeCells count="54">
    <mergeCell ref="A23:A27"/>
    <mergeCell ref="B23:D23"/>
    <mergeCell ref="E23:E29"/>
    <mergeCell ref="A8:A9"/>
    <mergeCell ref="B24:D24"/>
    <mergeCell ref="B28:D28"/>
    <mergeCell ref="B29:D29"/>
    <mergeCell ref="A28:A29"/>
    <mergeCell ref="D12:D13"/>
    <mergeCell ref="A10:A11"/>
    <mergeCell ref="B10:B11"/>
    <mergeCell ref="C10:C11"/>
    <mergeCell ref="N11:N12"/>
    <mergeCell ref="M7:M8"/>
    <mergeCell ref="E12:E13"/>
    <mergeCell ref="J9:J10"/>
    <mergeCell ref="K9:K10"/>
    <mergeCell ref="L9:L10"/>
    <mergeCell ref="M9:M10"/>
    <mergeCell ref="E8:E9"/>
    <mergeCell ref="F1:F7"/>
    <mergeCell ref="F8:F9"/>
    <mergeCell ref="F10:F11"/>
    <mergeCell ref="J1:M2"/>
    <mergeCell ref="I5:I6"/>
    <mergeCell ref="I7:I8"/>
    <mergeCell ref="N1:N6"/>
    <mergeCell ref="N7:N8"/>
    <mergeCell ref="N9:N10"/>
    <mergeCell ref="I1:I4"/>
    <mergeCell ref="J5:M6"/>
    <mergeCell ref="L7:L8"/>
    <mergeCell ref="K7:K8"/>
    <mergeCell ref="M11:M12"/>
    <mergeCell ref="J7:J8"/>
    <mergeCell ref="A1:A7"/>
    <mergeCell ref="C8:C9"/>
    <mergeCell ref="B8:B9"/>
    <mergeCell ref="D10:D11"/>
    <mergeCell ref="E10:E11"/>
    <mergeCell ref="B1:E1"/>
    <mergeCell ref="B2:E2"/>
    <mergeCell ref="B6:E6"/>
    <mergeCell ref="B7:E7"/>
    <mergeCell ref="D8:D9"/>
    <mergeCell ref="B12:B13"/>
    <mergeCell ref="C12:C13"/>
    <mergeCell ref="F12:F13"/>
    <mergeCell ref="I9:I10"/>
    <mergeCell ref="L11:L12"/>
    <mergeCell ref="I11:I12"/>
    <mergeCell ref="A12:A13"/>
    <mergeCell ref="J11:J12"/>
    <mergeCell ref="K11:K1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9CE21-AAAD-4212-A400-B100B589914A}">
  <sheetPr>
    <tabColor theme="2"/>
  </sheetPr>
  <dimension ref="A1:S108"/>
  <sheetViews>
    <sheetView topLeftCell="A70" zoomScaleNormal="110" workbookViewId="0">
      <selection activeCell="E23" sqref="E23"/>
    </sheetView>
  </sheetViews>
  <sheetFormatPr baseColWidth="10" defaultColWidth="11.453125" defaultRowHeight="14.5"/>
  <cols>
    <col min="1" max="1" width="18.54296875" customWidth="1"/>
  </cols>
  <sheetData>
    <row r="1" spans="1:18">
      <c r="A1" s="258" t="s">
        <v>91</v>
      </c>
      <c r="B1" s="261"/>
      <c r="C1" s="262"/>
      <c r="D1" s="262"/>
      <c r="E1" s="263"/>
      <c r="F1" s="261"/>
      <c r="G1" s="262"/>
      <c r="H1" s="262"/>
      <c r="I1" s="263"/>
      <c r="J1" s="261"/>
      <c r="K1" s="262"/>
      <c r="L1" s="262"/>
      <c r="M1" s="263"/>
      <c r="N1" s="261"/>
      <c r="O1" s="262"/>
      <c r="P1" s="262"/>
      <c r="Q1" s="267"/>
      <c r="R1" s="341" t="s">
        <v>26</v>
      </c>
    </row>
    <row r="2" spans="1:18">
      <c r="A2" s="259"/>
      <c r="B2" s="264" t="s">
        <v>92</v>
      </c>
      <c r="C2" s="265"/>
      <c r="D2" s="265"/>
      <c r="E2" s="266"/>
      <c r="F2" s="264" t="s">
        <v>15</v>
      </c>
      <c r="G2" s="265"/>
      <c r="H2" s="265"/>
      <c r="I2" s="266"/>
      <c r="J2" s="264" t="s">
        <v>16</v>
      </c>
      <c r="K2" s="265"/>
      <c r="L2" s="265"/>
      <c r="M2" s="266"/>
      <c r="N2" s="264" t="s">
        <v>93</v>
      </c>
      <c r="O2" s="265"/>
      <c r="P2" s="265"/>
      <c r="Q2" s="268"/>
      <c r="R2" s="307"/>
    </row>
    <row r="3" spans="1:18">
      <c r="A3" s="259"/>
      <c r="B3" s="264" t="s">
        <v>94</v>
      </c>
      <c r="C3" s="265"/>
      <c r="D3" s="265"/>
      <c r="E3" s="266"/>
      <c r="F3" s="264" t="s">
        <v>95</v>
      </c>
      <c r="G3" s="265"/>
      <c r="H3" s="265"/>
      <c r="I3" s="266"/>
      <c r="J3" s="264" t="s">
        <v>17</v>
      </c>
      <c r="K3" s="265"/>
      <c r="L3" s="265"/>
      <c r="M3" s="266"/>
      <c r="N3" s="264" t="s">
        <v>96</v>
      </c>
      <c r="O3" s="265"/>
      <c r="P3" s="265"/>
      <c r="Q3" s="268"/>
      <c r="R3" s="307"/>
    </row>
    <row r="4" spans="1:18" ht="15" thickBot="1">
      <c r="A4" s="259"/>
      <c r="B4" s="329"/>
      <c r="C4" s="330"/>
      <c r="D4" s="330"/>
      <c r="E4" s="331"/>
      <c r="F4" s="248" t="s">
        <v>97</v>
      </c>
      <c r="G4" s="249"/>
      <c r="H4" s="249"/>
      <c r="I4" s="254"/>
      <c r="J4" s="329"/>
      <c r="K4" s="330"/>
      <c r="L4" s="330"/>
      <c r="M4" s="331"/>
      <c r="N4" s="329"/>
      <c r="O4" s="330"/>
      <c r="P4" s="330"/>
      <c r="Q4" s="333"/>
      <c r="R4" s="307"/>
    </row>
    <row r="5" spans="1:18">
      <c r="A5" s="259"/>
      <c r="B5" s="251"/>
      <c r="C5" s="252"/>
      <c r="D5" s="252"/>
      <c r="E5" s="253"/>
      <c r="F5" s="251"/>
      <c r="G5" s="252"/>
      <c r="H5" s="252"/>
      <c r="I5" s="253"/>
      <c r="J5" s="251"/>
      <c r="K5" s="252"/>
      <c r="L5" s="252"/>
      <c r="M5" s="253"/>
      <c r="N5" s="251"/>
      <c r="O5" s="252"/>
      <c r="P5" s="252"/>
      <c r="Q5" s="255"/>
      <c r="R5" s="307"/>
    </row>
    <row r="6" spans="1:18" ht="15" thickBot="1">
      <c r="A6" s="259"/>
      <c r="B6" s="248" t="s">
        <v>19</v>
      </c>
      <c r="C6" s="249"/>
      <c r="D6" s="249"/>
      <c r="E6" s="254"/>
      <c r="F6" s="248" t="s">
        <v>19</v>
      </c>
      <c r="G6" s="249"/>
      <c r="H6" s="249"/>
      <c r="I6" s="254"/>
      <c r="J6" s="248" t="s">
        <v>19</v>
      </c>
      <c r="K6" s="249"/>
      <c r="L6" s="249"/>
      <c r="M6" s="254"/>
      <c r="N6" s="248" t="s">
        <v>19</v>
      </c>
      <c r="O6" s="249"/>
      <c r="P6" s="249"/>
      <c r="Q6" s="250"/>
      <c r="R6" s="307"/>
    </row>
    <row r="7" spans="1:18">
      <c r="A7" s="259"/>
      <c r="B7" s="1"/>
      <c r="C7" s="1"/>
      <c r="D7" s="1"/>
      <c r="E7" s="1"/>
      <c r="F7" s="1"/>
      <c r="G7" s="1"/>
      <c r="H7" s="1"/>
      <c r="I7" s="1"/>
      <c r="J7" s="1"/>
      <c r="K7" s="1"/>
      <c r="L7" s="1"/>
      <c r="M7" s="1"/>
      <c r="N7" s="1"/>
      <c r="O7" s="1"/>
      <c r="P7" s="1"/>
      <c r="Q7" s="47"/>
      <c r="R7" s="307"/>
    </row>
    <row r="8" spans="1:18">
      <c r="A8" s="259"/>
      <c r="B8" s="2">
        <v>0</v>
      </c>
      <c r="C8" s="2">
        <v>5</v>
      </c>
      <c r="D8" s="2">
        <v>10</v>
      </c>
      <c r="E8" s="2" t="s">
        <v>98</v>
      </c>
      <c r="F8" s="2">
        <v>0</v>
      </c>
      <c r="G8" s="2">
        <v>5</v>
      </c>
      <c r="H8" s="2">
        <v>10</v>
      </c>
      <c r="I8" s="2" t="s">
        <v>98</v>
      </c>
      <c r="J8" s="2">
        <v>0</v>
      </c>
      <c r="K8" s="2">
        <v>5</v>
      </c>
      <c r="L8" s="2">
        <v>10</v>
      </c>
      <c r="M8" s="2" t="s">
        <v>98</v>
      </c>
      <c r="N8" s="2">
        <v>0</v>
      </c>
      <c r="O8" s="2">
        <v>5</v>
      </c>
      <c r="P8" s="2">
        <v>10</v>
      </c>
      <c r="Q8" s="48" t="s">
        <v>98</v>
      </c>
      <c r="R8" s="307"/>
    </row>
    <row r="9" spans="1:18" ht="15" thickBot="1">
      <c r="A9" s="260"/>
      <c r="B9" s="3" t="s">
        <v>20</v>
      </c>
      <c r="C9" s="3" t="s">
        <v>21</v>
      </c>
      <c r="D9" s="3" t="s">
        <v>22</v>
      </c>
      <c r="E9" s="15"/>
      <c r="F9" s="3" t="s">
        <v>20</v>
      </c>
      <c r="G9" s="3" t="s">
        <v>21</v>
      </c>
      <c r="H9" s="3" t="s">
        <v>22</v>
      </c>
      <c r="I9" s="15"/>
      <c r="J9" s="3" t="s">
        <v>20</v>
      </c>
      <c r="K9" s="3" t="s">
        <v>21</v>
      </c>
      <c r="L9" s="3" t="s">
        <v>22</v>
      </c>
      <c r="M9" s="15"/>
      <c r="N9" s="3" t="s">
        <v>20</v>
      </c>
      <c r="O9" s="3" t="s">
        <v>21</v>
      </c>
      <c r="P9" s="3" t="s">
        <v>22</v>
      </c>
      <c r="Q9" s="60"/>
      <c r="R9" s="307"/>
    </row>
    <row r="10" spans="1:18">
      <c r="A10" s="8"/>
      <c r="B10" s="251"/>
      <c r="C10" s="252"/>
      <c r="D10" s="252"/>
      <c r="E10" s="253"/>
      <c r="F10" s="251"/>
      <c r="G10" s="252"/>
      <c r="H10" s="252"/>
      <c r="I10" s="253"/>
      <c r="J10" s="251"/>
      <c r="K10" s="252"/>
      <c r="L10" s="252"/>
      <c r="M10" s="253"/>
      <c r="N10" s="251"/>
      <c r="O10" s="252"/>
      <c r="P10" s="252"/>
      <c r="Q10" s="255"/>
      <c r="R10" s="307"/>
    </row>
    <row r="11" spans="1:18" ht="15" thickBot="1">
      <c r="A11" s="9" t="s">
        <v>99</v>
      </c>
      <c r="B11" s="248" t="s">
        <v>334</v>
      </c>
      <c r="C11" s="249"/>
      <c r="D11" s="249"/>
      <c r="E11" s="254"/>
      <c r="F11" s="248" t="s">
        <v>334</v>
      </c>
      <c r="G11" s="249"/>
      <c r="H11" s="249"/>
      <c r="I11" s="254"/>
      <c r="J11" s="248" t="s">
        <v>334</v>
      </c>
      <c r="K11" s="249"/>
      <c r="L11" s="249"/>
      <c r="M11" s="254"/>
      <c r="N11" s="248" t="s">
        <v>334</v>
      </c>
      <c r="O11" s="249"/>
      <c r="P11" s="249"/>
      <c r="Q11" s="250"/>
      <c r="R11" s="307"/>
    </row>
    <row r="12" spans="1:18" ht="9.75" customHeight="1">
      <c r="A12" s="304" t="s">
        <v>61</v>
      </c>
      <c r="B12" s="279">
        <v>0</v>
      </c>
      <c r="C12" s="279">
        <v>10</v>
      </c>
      <c r="D12" s="279">
        <v>12</v>
      </c>
      <c r="E12" s="279">
        <v>14</v>
      </c>
      <c r="F12" s="279">
        <v>0</v>
      </c>
      <c r="G12" s="279">
        <v>10</v>
      </c>
      <c r="H12" s="279">
        <v>12</v>
      </c>
      <c r="I12" s="279">
        <v>14</v>
      </c>
      <c r="J12" s="279">
        <v>0</v>
      </c>
      <c r="K12" s="279">
        <v>10</v>
      </c>
      <c r="L12" s="279">
        <v>12</v>
      </c>
      <c r="M12" s="279">
        <v>14</v>
      </c>
      <c r="N12" s="279">
        <v>0</v>
      </c>
      <c r="O12" s="279">
        <v>10</v>
      </c>
      <c r="P12" s="279">
        <v>12</v>
      </c>
      <c r="Q12" s="281">
        <v>14</v>
      </c>
      <c r="R12" s="316"/>
    </row>
    <row r="13" spans="1:18" ht="12.75" customHeight="1" thickBot="1">
      <c r="A13" s="305"/>
      <c r="B13" s="280"/>
      <c r="C13" s="280"/>
      <c r="D13" s="280"/>
      <c r="E13" s="280"/>
      <c r="F13" s="280"/>
      <c r="G13" s="280"/>
      <c r="H13" s="280"/>
      <c r="I13" s="280"/>
      <c r="J13" s="280"/>
      <c r="K13" s="280"/>
      <c r="L13" s="280"/>
      <c r="M13" s="280"/>
      <c r="N13" s="280"/>
      <c r="O13" s="280"/>
      <c r="P13" s="280"/>
      <c r="Q13" s="282"/>
      <c r="R13" s="317"/>
    </row>
    <row r="14" spans="1:18" ht="9.75" customHeight="1">
      <c r="A14" s="285" t="s">
        <v>62</v>
      </c>
      <c r="B14" s="270">
        <v>0</v>
      </c>
      <c r="C14" s="270">
        <v>10</v>
      </c>
      <c r="D14" s="270">
        <v>12</v>
      </c>
      <c r="E14" s="270">
        <v>14</v>
      </c>
      <c r="F14" s="270">
        <v>0</v>
      </c>
      <c r="G14" s="270">
        <v>10</v>
      </c>
      <c r="H14" s="270">
        <v>12</v>
      </c>
      <c r="I14" s="270">
        <v>14</v>
      </c>
      <c r="J14" s="270">
        <v>0</v>
      </c>
      <c r="K14" s="270">
        <v>10</v>
      </c>
      <c r="L14" s="270">
        <v>12</v>
      </c>
      <c r="M14" s="270">
        <v>14</v>
      </c>
      <c r="N14" s="270">
        <v>0</v>
      </c>
      <c r="O14" s="270">
        <v>10</v>
      </c>
      <c r="P14" s="270">
        <v>12</v>
      </c>
      <c r="Q14" s="274">
        <v>14</v>
      </c>
      <c r="R14" s="318"/>
    </row>
    <row r="15" spans="1:18" ht="9.75" customHeight="1" thickBot="1">
      <c r="A15" s="286"/>
      <c r="B15" s="271"/>
      <c r="C15" s="271"/>
      <c r="D15" s="271"/>
      <c r="E15" s="271"/>
      <c r="F15" s="271"/>
      <c r="G15" s="271"/>
      <c r="H15" s="271"/>
      <c r="I15" s="271"/>
      <c r="J15" s="271"/>
      <c r="K15" s="271"/>
      <c r="L15" s="271"/>
      <c r="M15" s="271"/>
      <c r="N15" s="271"/>
      <c r="O15" s="271"/>
      <c r="P15" s="271"/>
      <c r="Q15" s="275"/>
      <c r="R15" s="319"/>
    </row>
    <row r="16" spans="1:18" ht="8.25" customHeight="1">
      <c r="A16" s="272" t="s">
        <v>63</v>
      </c>
      <c r="B16" s="348">
        <v>0</v>
      </c>
      <c r="C16" s="348">
        <v>10</v>
      </c>
      <c r="D16" s="348">
        <v>12</v>
      </c>
      <c r="E16" s="348">
        <v>14</v>
      </c>
      <c r="F16" s="348">
        <v>0</v>
      </c>
      <c r="G16" s="348">
        <v>10</v>
      </c>
      <c r="H16" s="348">
        <v>12</v>
      </c>
      <c r="I16" s="348">
        <v>14</v>
      </c>
      <c r="J16" s="348">
        <v>0</v>
      </c>
      <c r="K16" s="348">
        <v>10</v>
      </c>
      <c r="L16" s="348">
        <v>12</v>
      </c>
      <c r="M16" s="348">
        <v>14</v>
      </c>
      <c r="N16" s="348">
        <v>0</v>
      </c>
      <c r="O16" s="348">
        <v>10</v>
      </c>
      <c r="P16" s="348">
        <v>12</v>
      </c>
      <c r="Q16" s="350">
        <v>14</v>
      </c>
      <c r="R16" s="316"/>
    </row>
    <row r="17" spans="1:18" ht="13.5" customHeight="1" thickBot="1">
      <c r="A17" s="273"/>
      <c r="B17" s="349"/>
      <c r="C17" s="349"/>
      <c r="D17" s="349"/>
      <c r="E17" s="349"/>
      <c r="F17" s="349"/>
      <c r="G17" s="349"/>
      <c r="H17" s="349"/>
      <c r="I17" s="349"/>
      <c r="J17" s="349"/>
      <c r="K17" s="349"/>
      <c r="L17" s="349"/>
      <c r="M17" s="349"/>
      <c r="N17" s="349"/>
      <c r="O17" s="349"/>
      <c r="P17" s="349"/>
      <c r="Q17" s="351"/>
      <c r="R17" s="317"/>
    </row>
    <row r="18" spans="1:18" ht="20.25" customHeight="1" thickBot="1">
      <c r="A18" s="152" t="s">
        <v>64</v>
      </c>
      <c r="B18" s="143">
        <v>0</v>
      </c>
      <c r="C18" s="143">
        <v>10</v>
      </c>
      <c r="D18" s="143">
        <v>12</v>
      </c>
      <c r="E18" s="143">
        <v>14</v>
      </c>
      <c r="F18" s="143">
        <v>0</v>
      </c>
      <c r="G18" s="143">
        <v>10</v>
      </c>
      <c r="H18" s="143">
        <v>12</v>
      </c>
      <c r="I18" s="143">
        <v>14</v>
      </c>
      <c r="J18" s="143">
        <v>0</v>
      </c>
      <c r="K18" s="143">
        <v>10</v>
      </c>
      <c r="L18" s="143">
        <v>12</v>
      </c>
      <c r="M18" s="143">
        <v>14</v>
      </c>
      <c r="N18" s="143">
        <v>0</v>
      </c>
      <c r="O18" s="143">
        <v>10</v>
      </c>
      <c r="P18" s="143">
        <v>12</v>
      </c>
      <c r="Q18" s="144">
        <v>14</v>
      </c>
      <c r="R18" s="154"/>
    </row>
    <row r="19" spans="1:18" ht="21.75" customHeight="1" thickBot="1">
      <c r="A19" s="153" t="s">
        <v>65</v>
      </c>
      <c r="B19" s="143">
        <v>0</v>
      </c>
      <c r="C19" s="143">
        <v>10</v>
      </c>
      <c r="D19" s="143">
        <v>12</v>
      </c>
      <c r="E19" s="143">
        <v>14</v>
      </c>
      <c r="F19" s="143">
        <v>0</v>
      </c>
      <c r="G19" s="143">
        <v>10</v>
      </c>
      <c r="H19" s="143">
        <v>12</v>
      </c>
      <c r="I19" s="143">
        <v>14</v>
      </c>
      <c r="J19" s="143">
        <v>0</v>
      </c>
      <c r="K19" s="143">
        <v>10</v>
      </c>
      <c r="L19" s="143">
        <v>12</v>
      </c>
      <c r="M19" s="143">
        <v>14</v>
      </c>
      <c r="N19" s="143">
        <v>0</v>
      </c>
      <c r="O19" s="143">
        <v>10</v>
      </c>
      <c r="P19" s="143">
        <v>12</v>
      </c>
      <c r="Q19" s="144">
        <v>14</v>
      </c>
      <c r="R19" s="155"/>
    </row>
    <row r="20" spans="1:18">
      <c r="A20" s="17" t="s">
        <v>100</v>
      </c>
      <c r="R20" s="35">
        <f>SUM(R12:R19)</f>
        <v>0</v>
      </c>
    </row>
    <row r="21" spans="1:18">
      <c r="A21" t="s">
        <v>419</v>
      </c>
    </row>
    <row r="22" spans="1:18">
      <c r="K22" s="18" t="s">
        <v>101</v>
      </c>
    </row>
    <row r="23" spans="1:18" ht="15" thickBot="1"/>
    <row r="24" spans="1:18" ht="15" thickBot="1">
      <c r="A24" s="65"/>
      <c r="B24" s="66"/>
      <c r="C24" s="66"/>
      <c r="D24" s="66"/>
      <c r="E24" s="66"/>
      <c r="F24" s="66"/>
      <c r="G24" s="66"/>
      <c r="H24" s="66"/>
      <c r="I24" s="66"/>
      <c r="J24" s="66"/>
      <c r="K24" s="66"/>
      <c r="L24" s="66"/>
      <c r="M24" s="66"/>
      <c r="N24" s="66"/>
      <c r="O24" s="66"/>
      <c r="P24" s="66"/>
      <c r="Q24" s="66"/>
      <c r="R24" s="67"/>
    </row>
    <row r="25" spans="1:18">
      <c r="A25" s="259" t="s">
        <v>102</v>
      </c>
      <c r="B25" s="326"/>
      <c r="C25" s="327"/>
      <c r="D25" s="327"/>
      <c r="E25" s="328"/>
      <c r="F25" s="326"/>
      <c r="G25" s="327"/>
      <c r="H25" s="327"/>
      <c r="I25" s="328"/>
      <c r="J25" s="326"/>
      <c r="K25" s="327"/>
      <c r="L25" s="327"/>
      <c r="M25" s="328"/>
      <c r="N25" s="326"/>
      <c r="O25" s="327"/>
      <c r="P25" s="327"/>
      <c r="Q25" s="332"/>
      <c r="R25" s="290" t="s">
        <v>26</v>
      </c>
    </row>
    <row r="26" spans="1:18">
      <c r="A26" s="346"/>
      <c r="B26" s="264" t="s">
        <v>92</v>
      </c>
      <c r="C26" s="265"/>
      <c r="D26" s="265"/>
      <c r="E26" s="266"/>
      <c r="F26" s="264" t="s">
        <v>15</v>
      </c>
      <c r="G26" s="265"/>
      <c r="H26" s="265"/>
      <c r="I26" s="266"/>
      <c r="J26" s="264" t="s">
        <v>16</v>
      </c>
      <c r="K26" s="265"/>
      <c r="L26" s="265"/>
      <c r="M26" s="266"/>
      <c r="N26" s="264" t="s">
        <v>93</v>
      </c>
      <c r="O26" s="265"/>
      <c r="P26" s="265"/>
      <c r="Q26" s="268"/>
      <c r="R26" s="290"/>
    </row>
    <row r="27" spans="1:18">
      <c r="A27" s="346"/>
      <c r="B27" s="264" t="s">
        <v>94</v>
      </c>
      <c r="C27" s="265"/>
      <c r="D27" s="265"/>
      <c r="E27" s="266"/>
      <c r="F27" s="264" t="s">
        <v>95</v>
      </c>
      <c r="G27" s="265"/>
      <c r="H27" s="265"/>
      <c r="I27" s="266"/>
      <c r="J27" s="264" t="s">
        <v>17</v>
      </c>
      <c r="K27" s="265"/>
      <c r="L27" s="265"/>
      <c r="M27" s="266"/>
      <c r="N27" s="264" t="s">
        <v>96</v>
      </c>
      <c r="O27" s="265"/>
      <c r="P27" s="265"/>
      <c r="Q27" s="268"/>
      <c r="R27" s="290"/>
    </row>
    <row r="28" spans="1:18" ht="15" thickBot="1">
      <c r="A28" s="346"/>
      <c r="B28" s="329"/>
      <c r="C28" s="330"/>
      <c r="D28" s="330"/>
      <c r="E28" s="331"/>
      <c r="F28" s="248" t="s">
        <v>97</v>
      </c>
      <c r="G28" s="249"/>
      <c r="H28" s="249"/>
      <c r="I28" s="254"/>
      <c r="J28" s="329"/>
      <c r="K28" s="330"/>
      <c r="L28" s="330"/>
      <c r="M28" s="331"/>
      <c r="N28" s="329"/>
      <c r="O28" s="330"/>
      <c r="P28" s="330"/>
      <c r="Q28" s="333"/>
      <c r="R28" s="290"/>
    </row>
    <row r="29" spans="1:18">
      <c r="A29" s="346"/>
      <c r="B29" s="251"/>
      <c r="C29" s="252"/>
      <c r="D29" s="252"/>
      <c r="E29" s="253"/>
      <c r="F29" s="251"/>
      <c r="G29" s="252"/>
      <c r="H29" s="252"/>
      <c r="I29" s="253"/>
      <c r="J29" s="251"/>
      <c r="K29" s="252"/>
      <c r="L29" s="252"/>
      <c r="M29" s="253"/>
      <c r="N29" s="251"/>
      <c r="O29" s="252"/>
      <c r="P29" s="252"/>
      <c r="Q29" s="255"/>
      <c r="R29" s="290"/>
    </row>
    <row r="30" spans="1:18" ht="15" thickBot="1">
      <c r="A30" s="346"/>
      <c r="B30" s="248" t="s">
        <v>19</v>
      </c>
      <c r="C30" s="249"/>
      <c r="D30" s="249"/>
      <c r="E30" s="254"/>
      <c r="F30" s="248" t="s">
        <v>19</v>
      </c>
      <c r="G30" s="249"/>
      <c r="H30" s="249"/>
      <c r="I30" s="254"/>
      <c r="J30" s="248" t="s">
        <v>19</v>
      </c>
      <c r="K30" s="249"/>
      <c r="L30" s="249"/>
      <c r="M30" s="254"/>
      <c r="N30" s="248" t="s">
        <v>19</v>
      </c>
      <c r="O30" s="249"/>
      <c r="P30" s="249"/>
      <c r="Q30" s="250"/>
      <c r="R30" s="290"/>
    </row>
    <row r="31" spans="1:18">
      <c r="A31" s="346"/>
      <c r="B31" s="1"/>
      <c r="C31" s="1"/>
      <c r="D31" s="1"/>
      <c r="E31" s="1"/>
      <c r="F31" s="1"/>
      <c r="G31" s="1"/>
      <c r="H31" s="1"/>
      <c r="I31" s="1"/>
      <c r="J31" s="1"/>
      <c r="K31" s="1"/>
      <c r="L31" s="1"/>
      <c r="M31" s="1"/>
      <c r="N31" s="1"/>
      <c r="O31" s="1"/>
      <c r="P31" s="1"/>
      <c r="Q31" s="47"/>
      <c r="R31" s="290"/>
    </row>
    <row r="32" spans="1:18">
      <c r="A32" s="346"/>
      <c r="B32" s="2">
        <v>0</v>
      </c>
      <c r="C32" s="2">
        <v>5</v>
      </c>
      <c r="D32" s="2">
        <v>10</v>
      </c>
      <c r="E32" s="2" t="s">
        <v>98</v>
      </c>
      <c r="F32" s="2">
        <v>0</v>
      </c>
      <c r="G32" s="2">
        <v>5</v>
      </c>
      <c r="H32" s="2">
        <v>10</v>
      </c>
      <c r="I32" s="2" t="s">
        <v>98</v>
      </c>
      <c r="J32" s="2">
        <v>0</v>
      </c>
      <c r="K32" s="2">
        <v>5</v>
      </c>
      <c r="L32" s="2">
        <v>10</v>
      </c>
      <c r="M32" s="2" t="s">
        <v>98</v>
      </c>
      <c r="N32" s="2">
        <v>0</v>
      </c>
      <c r="O32" s="2">
        <v>5</v>
      </c>
      <c r="P32" s="2">
        <v>10</v>
      </c>
      <c r="Q32" s="48" t="s">
        <v>98</v>
      </c>
      <c r="R32" s="290"/>
    </row>
    <row r="33" spans="1:18" ht="15" thickBot="1">
      <c r="A33" s="347"/>
      <c r="B33" s="3" t="s">
        <v>20</v>
      </c>
      <c r="C33" s="3" t="s">
        <v>21</v>
      </c>
      <c r="D33" s="3" t="s">
        <v>22</v>
      </c>
      <c r="E33" s="15"/>
      <c r="F33" s="3" t="s">
        <v>20</v>
      </c>
      <c r="G33" s="3" t="s">
        <v>21</v>
      </c>
      <c r="H33" s="3" t="s">
        <v>22</v>
      </c>
      <c r="I33" s="15"/>
      <c r="J33" s="3" t="s">
        <v>20</v>
      </c>
      <c r="K33" s="3" t="s">
        <v>21</v>
      </c>
      <c r="L33" s="3" t="s">
        <v>22</v>
      </c>
      <c r="M33" s="15"/>
      <c r="N33" s="3" t="s">
        <v>20</v>
      </c>
      <c r="O33" s="3" t="s">
        <v>21</v>
      </c>
      <c r="P33" s="3" t="s">
        <v>22</v>
      </c>
      <c r="Q33" s="60"/>
      <c r="R33" s="290"/>
    </row>
    <row r="34" spans="1:18">
      <c r="A34" s="8"/>
      <c r="B34" s="251"/>
      <c r="C34" s="252"/>
      <c r="D34" s="252"/>
      <c r="E34" s="253"/>
      <c r="F34" s="251"/>
      <c r="G34" s="252"/>
      <c r="H34" s="252"/>
      <c r="I34" s="253"/>
      <c r="J34" s="251"/>
      <c r="K34" s="252"/>
      <c r="L34" s="252"/>
      <c r="M34" s="253"/>
      <c r="N34" s="251"/>
      <c r="O34" s="252"/>
      <c r="P34" s="252"/>
      <c r="Q34" s="255"/>
      <c r="R34" s="290"/>
    </row>
    <row r="35" spans="1:18" ht="15" thickBot="1">
      <c r="A35" s="9" t="s">
        <v>103</v>
      </c>
      <c r="B35" s="248" t="s">
        <v>334</v>
      </c>
      <c r="C35" s="249"/>
      <c r="D35" s="249"/>
      <c r="E35" s="254"/>
      <c r="F35" s="248" t="s">
        <v>334</v>
      </c>
      <c r="G35" s="249"/>
      <c r="H35" s="249"/>
      <c r="I35" s="254"/>
      <c r="J35" s="248" t="s">
        <v>334</v>
      </c>
      <c r="K35" s="249"/>
      <c r="L35" s="249"/>
      <c r="M35" s="254"/>
      <c r="N35" s="248" t="s">
        <v>334</v>
      </c>
      <c r="O35" s="249"/>
      <c r="P35" s="249"/>
      <c r="Q35" s="250"/>
      <c r="R35" s="290"/>
    </row>
    <row r="36" spans="1:18">
      <c r="A36" s="342" t="s">
        <v>80</v>
      </c>
      <c r="B36" s="279">
        <v>0</v>
      </c>
      <c r="C36" s="279">
        <v>10</v>
      </c>
      <c r="D36" s="279">
        <v>12</v>
      </c>
      <c r="E36" s="279">
        <v>14</v>
      </c>
      <c r="F36" s="279">
        <v>0</v>
      </c>
      <c r="G36" s="279">
        <v>10</v>
      </c>
      <c r="H36" s="279">
        <v>12</v>
      </c>
      <c r="I36" s="279">
        <v>14</v>
      </c>
      <c r="J36" s="279">
        <v>0</v>
      </c>
      <c r="K36" s="279">
        <v>10</v>
      </c>
      <c r="L36" s="279">
        <v>12</v>
      </c>
      <c r="M36" s="279">
        <v>14</v>
      </c>
      <c r="N36" s="279">
        <v>0</v>
      </c>
      <c r="O36" s="279">
        <v>10</v>
      </c>
      <c r="P36" s="279">
        <v>12</v>
      </c>
      <c r="Q36" s="281">
        <v>14</v>
      </c>
      <c r="R36" s="316"/>
    </row>
    <row r="37" spans="1:18" ht="15" thickBot="1">
      <c r="A37" s="343"/>
      <c r="B37" s="280"/>
      <c r="C37" s="280"/>
      <c r="D37" s="280"/>
      <c r="E37" s="280"/>
      <c r="F37" s="280"/>
      <c r="G37" s="280"/>
      <c r="H37" s="280"/>
      <c r="I37" s="280"/>
      <c r="J37" s="280"/>
      <c r="K37" s="280"/>
      <c r="L37" s="280"/>
      <c r="M37" s="280"/>
      <c r="N37" s="280"/>
      <c r="O37" s="280"/>
      <c r="P37" s="280"/>
      <c r="Q37" s="282"/>
      <c r="R37" s="319"/>
    </row>
    <row r="38" spans="1:18">
      <c r="A38" s="342" t="s">
        <v>104</v>
      </c>
      <c r="B38" s="270">
        <v>0</v>
      </c>
      <c r="C38" s="270">
        <v>10</v>
      </c>
      <c r="D38" s="270">
        <v>12</v>
      </c>
      <c r="E38" s="270">
        <v>14</v>
      </c>
      <c r="F38" s="270">
        <v>0</v>
      </c>
      <c r="G38" s="270">
        <v>10</v>
      </c>
      <c r="H38" s="270">
        <v>12</v>
      </c>
      <c r="I38" s="270">
        <v>14</v>
      </c>
      <c r="J38" s="270">
        <v>0</v>
      </c>
      <c r="K38" s="270">
        <v>10</v>
      </c>
      <c r="L38" s="270">
        <v>12</v>
      </c>
      <c r="M38" s="270">
        <v>14</v>
      </c>
      <c r="N38" s="270">
        <v>0</v>
      </c>
      <c r="O38" s="270">
        <v>10</v>
      </c>
      <c r="P38" s="270">
        <v>12</v>
      </c>
      <c r="Q38" s="274">
        <v>14</v>
      </c>
      <c r="R38" s="316"/>
    </row>
    <row r="39" spans="1:18" ht="15" thickBot="1">
      <c r="A39" s="343"/>
      <c r="B39" s="271"/>
      <c r="C39" s="271"/>
      <c r="D39" s="271"/>
      <c r="E39" s="271"/>
      <c r="F39" s="271"/>
      <c r="G39" s="271"/>
      <c r="H39" s="271"/>
      <c r="I39" s="271"/>
      <c r="J39" s="271"/>
      <c r="K39" s="271"/>
      <c r="L39" s="271"/>
      <c r="M39" s="271"/>
      <c r="N39" s="271"/>
      <c r="O39" s="271"/>
      <c r="P39" s="271"/>
      <c r="Q39" s="275"/>
      <c r="R39" s="319"/>
    </row>
    <row r="40" spans="1:18">
      <c r="A40" s="342" t="s">
        <v>82</v>
      </c>
      <c r="B40" s="279">
        <v>0</v>
      </c>
      <c r="C40" s="279">
        <v>10</v>
      </c>
      <c r="D40" s="279">
        <v>12</v>
      </c>
      <c r="E40" s="279">
        <v>14</v>
      </c>
      <c r="F40" s="279">
        <v>0</v>
      </c>
      <c r="G40" s="279">
        <v>10</v>
      </c>
      <c r="H40" s="279">
        <v>12</v>
      </c>
      <c r="I40" s="279">
        <v>14</v>
      </c>
      <c r="J40" s="279">
        <v>0</v>
      </c>
      <c r="K40" s="279">
        <v>10</v>
      </c>
      <c r="L40" s="279">
        <v>12</v>
      </c>
      <c r="M40" s="279">
        <v>14</v>
      </c>
      <c r="N40" s="279">
        <v>0</v>
      </c>
      <c r="O40" s="279">
        <v>10</v>
      </c>
      <c r="P40" s="279">
        <v>12</v>
      </c>
      <c r="Q40" s="281">
        <v>14</v>
      </c>
      <c r="R40" s="316"/>
    </row>
    <row r="41" spans="1:18" ht="15" thickBot="1">
      <c r="A41" s="343"/>
      <c r="B41" s="280"/>
      <c r="C41" s="280"/>
      <c r="D41" s="280"/>
      <c r="E41" s="280"/>
      <c r="F41" s="280"/>
      <c r="G41" s="280"/>
      <c r="H41" s="280"/>
      <c r="I41" s="280"/>
      <c r="J41" s="280"/>
      <c r="K41" s="280"/>
      <c r="L41" s="280"/>
      <c r="M41" s="280"/>
      <c r="N41" s="280"/>
      <c r="O41" s="280"/>
      <c r="P41" s="280"/>
      <c r="Q41" s="282"/>
      <c r="R41" s="319"/>
    </row>
    <row r="42" spans="1:18">
      <c r="A42" s="344" t="s">
        <v>83</v>
      </c>
      <c r="B42" s="279">
        <v>0</v>
      </c>
      <c r="C42" s="279">
        <v>10</v>
      </c>
      <c r="D42" s="279">
        <v>12</v>
      </c>
      <c r="E42" s="279">
        <v>14</v>
      </c>
      <c r="F42" s="279">
        <v>0</v>
      </c>
      <c r="G42" s="279">
        <v>10</v>
      </c>
      <c r="H42" s="279">
        <v>12</v>
      </c>
      <c r="I42" s="279">
        <v>14</v>
      </c>
      <c r="J42" s="279">
        <v>0</v>
      </c>
      <c r="K42" s="279">
        <v>10</v>
      </c>
      <c r="L42" s="279">
        <v>12</v>
      </c>
      <c r="M42" s="279">
        <v>14</v>
      </c>
      <c r="N42" s="279">
        <v>0</v>
      </c>
      <c r="O42" s="279">
        <v>10</v>
      </c>
      <c r="P42" s="279">
        <v>12</v>
      </c>
      <c r="Q42" s="281">
        <v>14</v>
      </c>
      <c r="R42" s="340"/>
    </row>
    <row r="43" spans="1:18" ht="15" thickBot="1">
      <c r="A43" s="345"/>
      <c r="B43" s="280"/>
      <c r="C43" s="280"/>
      <c r="D43" s="280"/>
      <c r="E43" s="280"/>
      <c r="F43" s="280"/>
      <c r="G43" s="280"/>
      <c r="H43" s="280"/>
      <c r="I43" s="280"/>
      <c r="J43" s="280"/>
      <c r="K43" s="280"/>
      <c r="L43" s="280"/>
      <c r="M43" s="280"/>
      <c r="N43" s="280"/>
      <c r="O43" s="280"/>
      <c r="P43" s="280"/>
      <c r="Q43" s="282"/>
      <c r="R43" s="317"/>
    </row>
    <row r="44" spans="1:18">
      <c r="A44" s="344" t="s">
        <v>335</v>
      </c>
      <c r="B44" s="270">
        <v>0</v>
      </c>
      <c r="C44" s="270">
        <v>10</v>
      </c>
      <c r="D44" s="270">
        <v>12</v>
      </c>
      <c r="E44" s="270">
        <v>14</v>
      </c>
      <c r="F44" s="270">
        <v>0</v>
      </c>
      <c r="G44" s="270">
        <v>10</v>
      </c>
      <c r="H44" s="270">
        <v>12</v>
      </c>
      <c r="I44" s="270">
        <v>14</v>
      </c>
      <c r="J44" s="270">
        <v>0</v>
      </c>
      <c r="K44" s="270">
        <v>10</v>
      </c>
      <c r="L44" s="270">
        <v>12</v>
      </c>
      <c r="M44" s="270">
        <v>14</v>
      </c>
      <c r="N44" s="270">
        <v>0</v>
      </c>
      <c r="O44" s="270">
        <v>10</v>
      </c>
      <c r="P44" s="270">
        <v>12</v>
      </c>
      <c r="Q44" s="274">
        <v>14</v>
      </c>
      <c r="R44" s="316"/>
    </row>
    <row r="45" spans="1:18" ht="23.5" customHeight="1" thickBot="1">
      <c r="A45" s="345"/>
      <c r="B45" s="271"/>
      <c r="C45" s="271"/>
      <c r="D45" s="271"/>
      <c r="E45" s="271"/>
      <c r="F45" s="271"/>
      <c r="G45" s="271"/>
      <c r="H45" s="271"/>
      <c r="I45" s="271"/>
      <c r="J45" s="271"/>
      <c r="K45" s="271"/>
      <c r="L45" s="271"/>
      <c r="M45" s="271"/>
      <c r="N45" s="271"/>
      <c r="O45" s="271"/>
      <c r="P45" s="271"/>
      <c r="Q45" s="275"/>
      <c r="R45" s="319"/>
    </row>
    <row r="46" spans="1:18" ht="30.75" customHeight="1" thickBot="1">
      <c r="A46" s="158" t="s">
        <v>105</v>
      </c>
      <c r="B46" s="141">
        <v>0</v>
      </c>
      <c r="C46" s="141">
        <v>10</v>
      </c>
      <c r="D46" s="141">
        <v>12</v>
      </c>
      <c r="E46" s="141">
        <v>14</v>
      </c>
      <c r="F46" s="141">
        <v>0</v>
      </c>
      <c r="G46" s="141">
        <v>10</v>
      </c>
      <c r="H46" s="141">
        <v>12</v>
      </c>
      <c r="I46" s="141">
        <v>14</v>
      </c>
      <c r="J46" s="141">
        <v>0</v>
      </c>
      <c r="K46" s="141">
        <v>10</v>
      </c>
      <c r="L46" s="141">
        <v>12</v>
      </c>
      <c r="M46" s="141">
        <v>14</v>
      </c>
      <c r="N46" s="141">
        <v>0</v>
      </c>
      <c r="O46" s="141">
        <v>10</v>
      </c>
      <c r="P46" s="141">
        <v>12</v>
      </c>
      <c r="Q46" s="139">
        <v>14</v>
      </c>
      <c r="R46" s="142"/>
    </row>
    <row r="47" spans="1:18" ht="23.5" thickBot="1">
      <c r="A47" s="159" t="s">
        <v>85</v>
      </c>
      <c r="B47" s="156">
        <v>0</v>
      </c>
      <c r="C47" s="156">
        <v>10</v>
      </c>
      <c r="D47" s="156">
        <v>12</v>
      </c>
      <c r="E47" s="156">
        <v>14</v>
      </c>
      <c r="F47" s="156">
        <v>0</v>
      </c>
      <c r="G47" s="156">
        <v>10</v>
      </c>
      <c r="H47" s="156">
        <v>12</v>
      </c>
      <c r="I47" s="156">
        <v>14</v>
      </c>
      <c r="J47" s="156">
        <v>0</v>
      </c>
      <c r="K47" s="156">
        <v>10</v>
      </c>
      <c r="L47" s="156">
        <v>12</v>
      </c>
      <c r="M47" s="156">
        <v>14</v>
      </c>
      <c r="N47" s="156">
        <v>0</v>
      </c>
      <c r="O47" s="156">
        <v>10</v>
      </c>
      <c r="P47" s="156">
        <v>12</v>
      </c>
      <c r="Q47" s="157">
        <v>14</v>
      </c>
      <c r="R47" s="142"/>
    </row>
    <row r="48" spans="1:18" ht="21" customHeight="1" thickBot="1">
      <c r="A48" s="160" t="s">
        <v>86</v>
      </c>
      <c r="B48" s="136">
        <v>0</v>
      </c>
      <c r="C48" s="136">
        <v>10</v>
      </c>
      <c r="D48" s="136">
        <v>12</v>
      </c>
      <c r="E48" s="136">
        <v>14</v>
      </c>
      <c r="F48" s="136">
        <v>0</v>
      </c>
      <c r="G48" s="136">
        <v>10</v>
      </c>
      <c r="H48" s="136">
        <v>12</v>
      </c>
      <c r="I48" s="136">
        <v>14</v>
      </c>
      <c r="J48" s="136">
        <v>0</v>
      </c>
      <c r="K48" s="136">
        <v>10</v>
      </c>
      <c r="L48" s="136">
        <v>12</v>
      </c>
      <c r="M48" s="136">
        <v>14</v>
      </c>
      <c r="N48" s="136">
        <v>0</v>
      </c>
      <c r="O48" s="136">
        <v>10</v>
      </c>
      <c r="P48" s="136">
        <v>12</v>
      </c>
      <c r="Q48" s="137">
        <v>14</v>
      </c>
      <c r="R48" s="147"/>
    </row>
    <row r="49" spans="1:18" ht="15" thickBot="1">
      <c r="A49" s="166" t="s">
        <v>106</v>
      </c>
      <c r="B49" s="161">
        <v>0</v>
      </c>
      <c r="C49" s="161">
        <v>10</v>
      </c>
      <c r="D49" s="161">
        <v>12</v>
      </c>
      <c r="E49" s="161">
        <v>14</v>
      </c>
      <c r="F49" s="161">
        <v>0</v>
      </c>
      <c r="G49" s="161">
        <v>10</v>
      </c>
      <c r="H49" s="161">
        <v>12</v>
      </c>
      <c r="I49" s="161">
        <v>14</v>
      </c>
      <c r="J49" s="161">
        <v>0</v>
      </c>
      <c r="K49" s="161">
        <v>10</v>
      </c>
      <c r="L49" s="161">
        <v>12</v>
      </c>
      <c r="M49" s="161">
        <v>14</v>
      </c>
      <c r="N49" s="161">
        <v>0</v>
      </c>
      <c r="O49" s="161">
        <v>10</v>
      </c>
      <c r="P49" s="161">
        <v>12</v>
      </c>
      <c r="Q49" s="162">
        <v>14</v>
      </c>
      <c r="R49" s="163"/>
    </row>
    <row r="50" spans="1:18">
      <c r="R50" s="35">
        <f>SUM(R36:R49)</f>
        <v>0</v>
      </c>
    </row>
    <row r="51" spans="1:18">
      <c r="A51" s="17" t="s">
        <v>107</v>
      </c>
    </row>
    <row r="52" spans="1:18">
      <c r="A52" t="s">
        <v>336</v>
      </c>
      <c r="K52" s="18" t="s">
        <v>108</v>
      </c>
    </row>
    <row r="54" spans="1:18" ht="15" thickBot="1"/>
    <row r="55" spans="1:18" ht="15" thickBot="1">
      <c r="A55" s="65"/>
      <c r="B55" s="66"/>
      <c r="C55" s="66"/>
      <c r="D55" s="66"/>
      <c r="E55" s="66"/>
      <c r="F55" s="66"/>
      <c r="G55" s="66"/>
      <c r="H55" s="66"/>
      <c r="I55" s="66"/>
      <c r="J55" s="66"/>
      <c r="K55" s="66"/>
      <c r="L55" s="66"/>
      <c r="M55" s="66"/>
      <c r="N55" s="66"/>
      <c r="O55" s="66"/>
      <c r="P55" s="66"/>
      <c r="Q55" s="66"/>
      <c r="R55" s="67"/>
    </row>
    <row r="56" spans="1:18">
      <c r="A56" s="259" t="s">
        <v>109</v>
      </c>
      <c r="B56" s="326"/>
      <c r="C56" s="327"/>
      <c r="D56" s="327"/>
      <c r="E56" s="328"/>
      <c r="F56" s="326"/>
      <c r="G56" s="327"/>
      <c r="H56" s="327"/>
      <c r="I56" s="328"/>
      <c r="J56" s="326"/>
      <c r="K56" s="327"/>
      <c r="L56" s="327"/>
      <c r="M56" s="328"/>
      <c r="N56" s="326"/>
      <c r="O56" s="327"/>
      <c r="P56" s="327"/>
      <c r="Q56" s="332"/>
      <c r="R56" s="339" t="s">
        <v>26</v>
      </c>
    </row>
    <row r="57" spans="1:18">
      <c r="A57" s="337"/>
      <c r="B57" s="264" t="s">
        <v>92</v>
      </c>
      <c r="C57" s="265"/>
      <c r="D57" s="265"/>
      <c r="E57" s="266"/>
      <c r="F57" s="264" t="s">
        <v>15</v>
      </c>
      <c r="G57" s="265"/>
      <c r="H57" s="265"/>
      <c r="I57" s="266"/>
      <c r="J57" s="264" t="s">
        <v>16</v>
      </c>
      <c r="K57" s="265"/>
      <c r="L57" s="265"/>
      <c r="M57" s="266"/>
      <c r="N57" s="264" t="s">
        <v>93</v>
      </c>
      <c r="O57" s="265"/>
      <c r="P57" s="265"/>
      <c r="Q57" s="268"/>
      <c r="R57" s="339"/>
    </row>
    <row r="58" spans="1:18">
      <c r="A58" s="337"/>
      <c r="B58" s="264" t="s">
        <v>94</v>
      </c>
      <c r="C58" s="265"/>
      <c r="D58" s="265"/>
      <c r="E58" s="266"/>
      <c r="F58" s="264" t="s">
        <v>95</v>
      </c>
      <c r="G58" s="265"/>
      <c r="H58" s="265"/>
      <c r="I58" s="266"/>
      <c r="J58" s="264" t="s">
        <v>17</v>
      </c>
      <c r="K58" s="265"/>
      <c r="L58" s="265"/>
      <c r="M58" s="266"/>
      <c r="N58" s="264" t="s">
        <v>96</v>
      </c>
      <c r="O58" s="265"/>
      <c r="P58" s="265"/>
      <c r="Q58" s="268"/>
      <c r="R58" s="339"/>
    </row>
    <row r="59" spans="1:18" ht="15" thickBot="1">
      <c r="A59" s="337"/>
      <c r="B59" s="329"/>
      <c r="C59" s="330"/>
      <c r="D59" s="330"/>
      <c r="E59" s="331"/>
      <c r="F59" s="248" t="s">
        <v>97</v>
      </c>
      <c r="G59" s="249"/>
      <c r="H59" s="249"/>
      <c r="I59" s="254"/>
      <c r="J59" s="329"/>
      <c r="K59" s="330"/>
      <c r="L59" s="330"/>
      <c r="M59" s="331"/>
      <c r="N59" s="329"/>
      <c r="O59" s="330"/>
      <c r="P59" s="330"/>
      <c r="Q59" s="333"/>
      <c r="R59" s="339"/>
    </row>
    <row r="60" spans="1:18">
      <c r="A60" s="337"/>
      <c r="B60" s="251"/>
      <c r="C60" s="252"/>
      <c r="D60" s="252"/>
      <c r="E60" s="253"/>
      <c r="F60" s="251"/>
      <c r="G60" s="252"/>
      <c r="H60" s="252"/>
      <c r="I60" s="253"/>
      <c r="J60" s="251"/>
      <c r="K60" s="252"/>
      <c r="L60" s="252"/>
      <c r="M60" s="253"/>
      <c r="N60" s="251"/>
      <c r="O60" s="252"/>
      <c r="P60" s="252"/>
      <c r="Q60" s="255"/>
      <c r="R60" s="339"/>
    </row>
    <row r="61" spans="1:18" ht="15" thickBot="1">
      <c r="A61" s="337"/>
      <c r="B61" s="248" t="s">
        <v>337</v>
      </c>
      <c r="C61" s="249"/>
      <c r="D61" s="249"/>
      <c r="E61" s="254"/>
      <c r="F61" s="248" t="s">
        <v>337</v>
      </c>
      <c r="G61" s="249"/>
      <c r="H61" s="249"/>
      <c r="I61" s="254"/>
      <c r="J61" s="248" t="s">
        <v>337</v>
      </c>
      <c r="K61" s="249"/>
      <c r="L61" s="249"/>
      <c r="M61" s="254"/>
      <c r="N61" s="248" t="s">
        <v>337</v>
      </c>
      <c r="O61" s="249"/>
      <c r="P61" s="249"/>
      <c r="Q61" s="250"/>
      <c r="R61" s="339"/>
    </row>
    <row r="62" spans="1:18">
      <c r="A62" s="337"/>
      <c r="B62" s="1"/>
      <c r="C62" s="1"/>
      <c r="D62" s="1"/>
      <c r="E62" s="1"/>
      <c r="F62" s="1"/>
      <c r="G62" s="1"/>
      <c r="H62" s="1"/>
      <c r="I62" s="1"/>
      <c r="J62" s="1"/>
      <c r="K62" s="1"/>
      <c r="L62" s="1"/>
      <c r="M62" s="1"/>
      <c r="N62" s="1"/>
      <c r="O62" s="1"/>
      <c r="P62" s="1"/>
      <c r="Q62" s="47"/>
      <c r="R62" s="339"/>
    </row>
    <row r="63" spans="1:18">
      <c r="A63" s="337"/>
      <c r="B63" s="2">
        <v>11</v>
      </c>
      <c r="C63" s="2">
        <v>6</v>
      </c>
      <c r="D63" s="2">
        <v>4</v>
      </c>
      <c r="E63" s="2">
        <v>1</v>
      </c>
      <c r="F63" s="2">
        <v>11</v>
      </c>
      <c r="G63" s="2">
        <v>6</v>
      </c>
      <c r="H63" s="2">
        <v>4</v>
      </c>
      <c r="I63" s="2">
        <v>1</v>
      </c>
      <c r="J63" s="2">
        <v>11</v>
      </c>
      <c r="K63" s="2">
        <v>6</v>
      </c>
      <c r="L63" s="2">
        <v>4</v>
      </c>
      <c r="M63" s="2">
        <v>1</v>
      </c>
      <c r="N63" s="2">
        <v>11</v>
      </c>
      <c r="O63" s="2">
        <v>6</v>
      </c>
      <c r="P63" s="2">
        <v>4</v>
      </c>
      <c r="Q63" s="48">
        <v>1</v>
      </c>
      <c r="R63" s="339"/>
    </row>
    <row r="64" spans="1:18" ht="15" thickBot="1">
      <c r="A64" s="338"/>
      <c r="B64" s="3" t="s">
        <v>110</v>
      </c>
      <c r="C64" s="3" t="s">
        <v>21</v>
      </c>
      <c r="D64" s="3" t="s">
        <v>20</v>
      </c>
      <c r="E64" s="3" t="s">
        <v>111</v>
      </c>
      <c r="F64" s="3" t="s">
        <v>110</v>
      </c>
      <c r="G64" s="3" t="s">
        <v>21</v>
      </c>
      <c r="H64" s="3" t="s">
        <v>20</v>
      </c>
      <c r="I64" s="3" t="s">
        <v>111</v>
      </c>
      <c r="J64" s="3" t="s">
        <v>110</v>
      </c>
      <c r="K64" s="3" t="s">
        <v>21</v>
      </c>
      <c r="L64" s="3" t="s">
        <v>20</v>
      </c>
      <c r="M64" s="3" t="s">
        <v>111</v>
      </c>
      <c r="N64" s="3" t="s">
        <v>110</v>
      </c>
      <c r="O64" s="3" t="s">
        <v>21</v>
      </c>
      <c r="P64" s="3" t="s">
        <v>20</v>
      </c>
      <c r="Q64" s="49" t="s">
        <v>111</v>
      </c>
      <c r="R64" s="339"/>
    </row>
    <row r="65" spans="1:19">
      <c r="A65" s="8"/>
      <c r="B65" s="251"/>
      <c r="C65" s="252"/>
      <c r="D65" s="252"/>
      <c r="E65" s="253"/>
      <c r="F65" s="251"/>
      <c r="G65" s="252"/>
      <c r="H65" s="252"/>
      <c r="I65" s="253"/>
      <c r="J65" s="251"/>
      <c r="K65" s="252"/>
      <c r="L65" s="252"/>
      <c r="M65" s="253"/>
      <c r="N65" s="251"/>
      <c r="O65" s="252"/>
      <c r="P65" s="252"/>
      <c r="Q65" s="255"/>
      <c r="R65" s="339"/>
    </row>
    <row r="66" spans="1:19" ht="15" thickBot="1">
      <c r="A66" s="9" t="s">
        <v>99</v>
      </c>
      <c r="B66" s="248" t="s">
        <v>334</v>
      </c>
      <c r="C66" s="249"/>
      <c r="D66" s="249"/>
      <c r="E66" s="254"/>
      <c r="F66" s="248" t="s">
        <v>334</v>
      </c>
      <c r="G66" s="249"/>
      <c r="H66" s="249"/>
      <c r="I66" s="254"/>
      <c r="J66" s="248" t="s">
        <v>334</v>
      </c>
      <c r="K66" s="249"/>
      <c r="L66" s="249"/>
      <c r="M66" s="254"/>
      <c r="N66" s="248" t="s">
        <v>334</v>
      </c>
      <c r="O66" s="249"/>
      <c r="P66" s="249"/>
      <c r="Q66" s="250"/>
      <c r="R66" s="339"/>
    </row>
    <row r="67" spans="1:19" ht="10.5" customHeight="1">
      <c r="A67" s="334" t="s">
        <v>61</v>
      </c>
      <c r="B67" s="279">
        <v>0</v>
      </c>
      <c r="C67" s="279">
        <v>1</v>
      </c>
      <c r="D67" s="279">
        <v>2</v>
      </c>
      <c r="E67" s="279">
        <v>3</v>
      </c>
      <c r="F67" s="279"/>
      <c r="G67" s="279">
        <v>1</v>
      </c>
      <c r="H67" s="279">
        <v>2</v>
      </c>
      <c r="I67" s="279">
        <v>3</v>
      </c>
      <c r="J67" s="279"/>
      <c r="K67" s="279">
        <v>1</v>
      </c>
      <c r="L67" s="279">
        <v>2</v>
      </c>
      <c r="M67" s="279">
        <v>3</v>
      </c>
      <c r="N67" s="279">
        <v>0</v>
      </c>
      <c r="O67" s="279">
        <v>1</v>
      </c>
      <c r="P67" s="279">
        <v>2</v>
      </c>
      <c r="Q67" s="281">
        <v>3</v>
      </c>
      <c r="R67" s="316"/>
    </row>
    <row r="68" spans="1:19" ht="11.25" customHeight="1" thickBot="1">
      <c r="A68" s="335"/>
      <c r="B68" s="280"/>
      <c r="C68" s="280"/>
      <c r="D68" s="280"/>
      <c r="E68" s="280"/>
      <c r="F68" s="280"/>
      <c r="G68" s="280"/>
      <c r="H68" s="280"/>
      <c r="I68" s="280"/>
      <c r="J68" s="280"/>
      <c r="K68" s="280"/>
      <c r="L68" s="280"/>
      <c r="M68" s="280"/>
      <c r="N68" s="280"/>
      <c r="O68" s="280"/>
      <c r="P68" s="280"/>
      <c r="Q68" s="282"/>
      <c r="R68" s="317"/>
    </row>
    <row r="69" spans="1:19" ht="14.25" customHeight="1">
      <c r="A69" s="272" t="s">
        <v>62</v>
      </c>
      <c r="B69" s="270">
        <v>0</v>
      </c>
      <c r="C69" s="270">
        <v>1</v>
      </c>
      <c r="D69" s="270">
        <v>2</v>
      </c>
      <c r="E69" s="270">
        <v>3</v>
      </c>
      <c r="F69" s="270">
        <v>0</v>
      </c>
      <c r="G69" s="270">
        <v>1</v>
      </c>
      <c r="H69" s="270">
        <v>2</v>
      </c>
      <c r="I69" s="270">
        <v>3</v>
      </c>
      <c r="J69" s="270">
        <v>0</v>
      </c>
      <c r="K69" s="270">
        <v>1</v>
      </c>
      <c r="L69" s="270">
        <v>2</v>
      </c>
      <c r="M69" s="270">
        <v>3</v>
      </c>
      <c r="N69" s="270">
        <v>0</v>
      </c>
      <c r="O69" s="270">
        <v>1</v>
      </c>
      <c r="P69" s="270">
        <v>2</v>
      </c>
      <c r="Q69" s="274">
        <v>3</v>
      </c>
      <c r="R69" s="318"/>
    </row>
    <row r="70" spans="1:19" ht="9.75" customHeight="1" thickBot="1">
      <c r="A70" s="273"/>
      <c r="B70" s="271"/>
      <c r="C70" s="271"/>
      <c r="D70" s="271"/>
      <c r="E70" s="271"/>
      <c r="F70" s="271"/>
      <c r="G70" s="271"/>
      <c r="H70" s="271"/>
      <c r="I70" s="271"/>
      <c r="J70" s="271"/>
      <c r="K70" s="271"/>
      <c r="L70" s="271"/>
      <c r="M70" s="271"/>
      <c r="N70" s="271"/>
      <c r="O70" s="271"/>
      <c r="P70" s="271"/>
      <c r="Q70" s="275"/>
      <c r="R70" s="319"/>
    </row>
    <row r="71" spans="1:19" ht="11.25" customHeight="1">
      <c r="A71" s="272" t="s">
        <v>63</v>
      </c>
      <c r="B71" s="270">
        <v>0</v>
      </c>
      <c r="C71" s="270">
        <v>1</v>
      </c>
      <c r="D71" s="270">
        <v>2</v>
      </c>
      <c r="E71" s="270">
        <v>3</v>
      </c>
      <c r="F71" s="270">
        <v>0</v>
      </c>
      <c r="G71" s="270">
        <v>1</v>
      </c>
      <c r="H71" s="270">
        <v>2</v>
      </c>
      <c r="I71" s="270">
        <v>3</v>
      </c>
      <c r="J71" s="270">
        <v>0</v>
      </c>
      <c r="K71" s="270">
        <v>1</v>
      </c>
      <c r="L71" s="270">
        <v>2</v>
      </c>
      <c r="M71" s="270">
        <v>3</v>
      </c>
      <c r="N71" s="270">
        <v>0</v>
      </c>
      <c r="O71" s="270">
        <v>1</v>
      </c>
      <c r="P71" s="270">
        <v>2</v>
      </c>
      <c r="Q71" s="274">
        <v>3</v>
      </c>
      <c r="R71" s="340"/>
    </row>
    <row r="72" spans="1:19" ht="12" customHeight="1" thickBot="1">
      <c r="A72" s="336"/>
      <c r="B72" s="352"/>
      <c r="C72" s="352"/>
      <c r="D72" s="352"/>
      <c r="E72" s="352"/>
      <c r="F72" s="352"/>
      <c r="G72" s="352"/>
      <c r="H72" s="352"/>
      <c r="I72" s="352"/>
      <c r="J72" s="352"/>
      <c r="K72" s="352"/>
      <c r="L72" s="352"/>
      <c r="M72" s="352"/>
      <c r="N72" s="352"/>
      <c r="O72" s="352"/>
      <c r="P72" s="352"/>
      <c r="Q72" s="353"/>
      <c r="R72" s="317"/>
    </row>
    <row r="73" spans="1:19" ht="15" thickBot="1">
      <c r="A73" s="164" t="s">
        <v>64</v>
      </c>
      <c r="B73" s="143">
        <v>0</v>
      </c>
      <c r="C73" s="143">
        <v>1</v>
      </c>
      <c r="D73" s="143">
        <v>2</v>
      </c>
      <c r="E73" s="143">
        <v>3</v>
      </c>
      <c r="F73" s="143">
        <v>0</v>
      </c>
      <c r="G73" s="143">
        <v>1</v>
      </c>
      <c r="H73" s="143">
        <v>2</v>
      </c>
      <c r="I73" s="143">
        <v>3</v>
      </c>
      <c r="J73" s="143">
        <v>0</v>
      </c>
      <c r="K73" s="143">
        <v>1</v>
      </c>
      <c r="L73" s="143">
        <v>2</v>
      </c>
      <c r="M73" s="143">
        <v>3</v>
      </c>
      <c r="N73" s="143">
        <v>0</v>
      </c>
      <c r="O73" s="143">
        <v>1</v>
      </c>
      <c r="P73" s="143">
        <v>2</v>
      </c>
      <c r="Q73" s="144">
        <v>3</v>
      </c>
      <c r="R73" s="138"/>
    </row>
    <row r="74" spans="1:19" ht="15" thickBot="1">
      <c r="A74" s="165" t="s">
        <v>112</v>
      </c>
      <c r="B74" s="143">
        <v>0</v>
      </c>
      <c r="C74" s="143">
        <v>1</v>
      </c>
      <c r="D74" s="143">
        <v>2</v>
      </c>
      <c r="E74" s="143">
        <v>3</v>
      </c>
      <c r="F74" s="143">
        <v>0</v>
      </c>
      <c r="G74" s="143">
        <v>1</v>
      </c>
      <c r="H74" s="143">
        <v>2</v>
      </c>
      <c r="I74" s="143">
        <v>3</v>
      </c>
      <c r="J74" s="143">
        <v>0</v>
      </c>
      <c r="K74" s="143">
        <v>1</v>
      </c>
      <c r="L74" s="143">
        <v>2</v>
      </c>
      <c r="M74" s="143">
        <v>3</v>
      </c>
      <c r="N74" s="143">
        <v>0</v>
      </c>
      <c r="O74" s="143">
        <v>1</v>
      </c>
      <c r="P74" s="143">
        <v>2</v>
      </c>
      <c r="Q74" s="144">
        <v>3</v>
      </c>
      <c r="R74" s="147"/>
      <c r="S74" s="63"/>
    </row>
    <row r="75" spans="1:19">
      <c r="R75" s="35">
        <f>SUM(R67:R74)</f>
        <v>0</v>
      </c>
    </row>
    <row r="76" spans="1:19">
      <c r="A76" s="18" t="s">
        <v>338</v>
      </c>
      <c r="K76" s="18" t="s">
        <v>113</v>
      </c>
    </row>
    <row r="77" spans="1:19">
      <c r="C77" s="18"/>
    </row>
    <row r="78" spans="1:19" ht="15" thickBot="1">
      <c r="A78" s="45"/>
      <c r="B78" s="45"/>
      <c r="C78" s="45"/>
      <c r="D78" s="45"/>
      <c r="E78" s="45"/>
      <c r="F78" s="45"/>
      <c r="G78" s="45"/>
      <c r="H78" s="45"/>
      <c r="I78" s="45"/>
      <c r="J78" s="45"/>
      <c r="K78" s="45"/>
      <c r="L78" s="45"/>
      <c r="M78" s="45"/>
      <c r="N78" s="45"/>
      <c r="O78" s="45"/>
      <c r="P78" s="45"/>
      <c r="Q78" s="45"/>
      <c r="R78" s="45"/>
    </row>
    <row r="79" spans="1:19">
      <c r="A79" s="259" t="s">
        <v>114</v>
      </c>
      <c r="B79" s="326"/>
      <c r="C79" s="327"/>
      <c r="D79" s="327"/>
      <c r="E79" s="328"/>
      <c r="F79" s="326"/>
      <c r="G79" s="327"/>
      <c r="H79" s="327"/>
      <c r="I79" s="328"/>
      <c r="J79" s="326"/>
      <c r="K79" s="327"/>
      <c r="L79" s="327"/>
      <c r="M79" s="328"/>
      <c r="N79" s="326"/>
      <c r="O79" s="327"/>
      <c r="P79" s="327"/>
      <c r="Q79" s="332"/>
      <c r="R79" s="339" t="s">
        <v>26</v>
      </c>
    </row>
    <row r="80" spans="1:19">
      <c r="A80" s="259"/>
      <c r="B80" s="264" t="s">
        <v>92</v>
      </c>
      <c r="C80" s="265"/>
      <c r="D80" s="265"/>
      <c r="E80" s="266"/>
      <c r="F80" s="264" t="s">
        <v>15</v>
      </c>
      <c r="G80" s="265"/>
      <c r="H80" s="265"/>
      <c r="I80" s="266"/>
      <c r="J80" s="264" t="s">
        <v>16</v>
      </c>
      <c r="K80" s="265"/>
      <c r="L80" s="265"/>
      <c r="M80" s="266"/>
      <c r="N80" s="264" t="s">
        <v>93</v>
      </c>
      <c r="O80" s="265"/>
      <c r="P80" s="265"/>
      <c r="Q80" s="268"/>
      <c r="R80" s="339"/>
    </row>
    <row r="81" spans="1:18">
      <c r="A81" s="259"/>
      <c r="B81" s="264" t="s">
        <v>94</v>
      </c>
      <c r="C81" s="265"/>
      <c r="D81" s="265"/>
      <c r="E81" s="266"/>
      <c r="F81" s="264" t="s">
        <v>95</v>
      </c>
      <c r="G81" s="265"/>
      <c r="H81" s="265"/>
      <c r="I81" s="266"/>
      <c r="J81" s="264" t="s">
        <v>17</v>
      </c>
      <c r="K81" s="265"/>
      <c r="L81" s="265"/>
      <c r="M81" s="266"/>
      <c r="N81" s="264" t="s">
        <v>96</v>
      </c>
      <c r="O81" s="265"/>
      <c r="P81" s="265"/>
      <c r="Q81" s="268"/>
      <c r="R81" s="339"/>
    </row>
    <row r="82" spans="1:18" ht="15" thickBot="1">
      <c r="A82" s="259"/>
      <c r="B82" s="329"/>
      <c r="C82" s="330"/>
      <c r="D82" s="330"/>
      <c r="E82" s="331"/>
      <c r="F82" s="248" t="s">
        <v>97</v>
      </c>
      <c r="G82" s="249"/>
      <c r="H82" s="249"/>
      <c r="I82" s="254"/>
      <c r="J82" s="329"/>
      <c r="K82" s="330"/>
      <c r="L82" s="330"/>
      <c r="M82" s="331"/>
      <c r="N82" s="329"/>
      <c r="O82" s="330"/>
      <c r="P82" s="330"/>
      <c r="Q82" s="333"/>
      <c r="R82" s="339"/>
    </row>
    <row r="83" spans="1:18">
      <c r="A83" s="259"/>
      <c r="B83" s="251"/>
      <c r="C83" s="252"/>
      <c r="D83" s="252"/>
      <c r="E83" s="253"/>
      <c r="F83" s="251"/>
      <c r="G83" s="252"/>
      <c r="H83" s="252"/>
      <c r="I83" s="253"/>
      <c r="J83" s="251"/>
      <c r="K83" s="252"/>
      <c r="L83" s="252"/>
      <c r="M83" s="253"/>
      <c r="N83" s="251"/>
      <c r="O83" s="252"/>
      <c r="P83" s="252"/>
      <c r="Q83" s="255"/>
      <c r="R83" s="339"/>
    </row>
    <row r="84" spans="1:18" ht="15" thickBot="1">
      <c r="A84" s="259"/>
      <c r="B84" s="248" t="s">
        <v>337</v>
      </c>
      <c r="C84" s="249"/>
      <c r="D84" s="249"/>
      <c r="E84" s="254"/>
      <c r="F84" s="248" t="s">
        <v>337</v>
      </c>
      <c r="G84" s="249"/>
      <c r="H84" s="249"/>
      <c r="I84" s="254"/>
      <c r="J84" s="248" t="s">
        <v>337</v>
      </c>
      <c r="K84" s="249"/>
      <c r="L84" s="249"/>
      <c r="M84" s="254"/>
      <c r="N84" s="248" t="s">
        <v>337</v>
      </c>
      <c r="O84" s="249"/>
      <c r="P84" s="249"/>
      <c r="Q84" s="250"/>
      <c r="R84" s="339"/>
    </row>
    <row r="85" spans="1:18">
      <c r="A85" s="259"/>
      <c r="B85" s="1"/>
      <c r="C85" s="1"/>
      <c r="D85" s="1"/>
      <c r="E85" s="1"/>
      <c r="F85" s="1"/>
      <c r="G85" s="1"/>
      <c r="H85" s="1"/>
      <c r="I85" s="1"/>
      <c r="J85" s="1"/>
      <c r="K85" s="1"/>
      <c r="L85" s="1"/>
      <c r="M85" s="1"/>
      <c r="N85" s="1"/>
      <c r="O85" s="1"/>
      <c r="P85" s="1"/>
      <c r="Q85" s="47"/>
      <c r="R85" s="339"/>
    </row>
    <row r="86" spans="1:18">
      <c r="A86" s="259"/>
      <c r="B86" s="2">
        <v>11</v>
      </c>
      <c r="C86" s="2">
        <v>6</v>
      </c>
      <c r="D86" s="2">
        <v>4</v>
      </c>
      <c r="E86" s="2">
        <v>1</v>
      </c>
      <c r="F86" s="2">
        <v>11</v>
      </c>
      <c r="G86" s="2">
        <v>6</v>
      </c>
      <c r="H86" s="2">
        <v>4</v>
      </c>
      <c r="I86" s="2">
        <v>1</v>
      </c>
      <c r="J86" s="2">
        <v>11</v>
      </c>
      <c r="K86" s="2">
        <v>6</v>
      </c>
      <c r="L86" s="2">
        <v>4</v>
      </c>
      <c r="M86" s="2">
        <v>1</v>
      </c>
      <c r="N86" s="2">
        <v>11</v>
      </c>
      <c r="O86" s="2">
        <v>6</v>
      </c>
      <c r="P86" s="2">
        <v>4</v>
      </c>
      <c r="Q86" s="48">
        <v>1</v>
      </c>
      <c r="R86" s="339"/>
    </row>
    <row r="87" spans="1:18" ht="15" thickBot="1">
      <c r="A87" s="260"/>
      <c r="B87" s="3" t="s">
        <v>110</v>
      </c>
      <c r="C87" s="3" t="s">
        <v>21</v>
      </c>
      <c r="D87" s="3" t="s">
        <v>20</v>
      </c>
      <c r="E87" s="3" t="s">
        <v>111</v>
      </c>
      <c r="F87" s="3" t="s">
        <v>110</v>
      </c>
      <c r="G87" s="3" t="s">
        <v>21</v>
      </c>
      <c r="H87" s="3" t="s">
        <v>20</v>
      </c>
      <c r="I87" s="3" t="s">
        <v>111</v>
      </c>
      <c r="J87" s="3" t="s">
        <v>110</v>
      </c>
      <c r="K87" s="3" t="s">
        <v>21</v>
      </c>
      <c r="L87" s="3" t="s">
        <v>20</v>
      </c>
      <c r="M87" s="3" t="s">
        <v>111</v>
      </c>
      <c r="N87" s="3" t="s">
        <v>110</v>
      </c>
      <c r="O87" s="3" t="s">
        <v>21</v>
      </c>
      <c r="P87" s="3" t="s">
        <v>20</v>
      </c>
      <c r="Q87" s="49" t="s">
        <v>111</v>
      </c>
      <c r="R87" s="339"/>
    </row>
    <row r="88" spans="1:18">
      <c r="A88" s="8"/>
      <c r="B88" s="251"/>
      <c r="C88" s="252"/>
      <c r="D88" s="252"/>
      <c r="E88" s="253"/>
      <c r="F88" s="251"/>
      <c r="G88" s="252"/>
      <c r="H88" s="252"/>
      <c r="I88" s="253"/>
      <c r="J88" s="251"/>
      <c r="K88" s="252"/>
      <c r="L88" s="252"/>
      <c r="M88" s="253"/>
      <c r="N88" s="251"/>
      <c r="O88" s="252"/>
      <c r="P88" s="252"/>
      <c r="Q88" s="255"/>
      <c r="R88" s="339"/>
    </row>
    <row r="89" spans="1:18" ht="15" thickBot="1">
      <c r="A89" s="9" t="s">
        <v>103</v>
      </c>
      <c r="B89" s="248" t="s">
        <v>334</v>
      </c>
      <c r="C89" s="249"/>
      <c r="D89" s="249"/>
      <c r="E89" s="254"/>
      <c r="F89" s="248" t="s">
        <v>334</v>
      </c>
      <c r="G89" s="249"/>
      <c r="H89" s="249"/>
      <c r="I89" s="254"/>
      <c r="J89" s="248" t="s">
        <v>334</v>
      </c>
      <c r="K89" s="249"/>
      <c r="L89" s="249"/>
      <c r="M89" s="254"/>
      <c r="N89" s="248" t="s">
        <v>334</v>
      </c>
      <c r="O89" s="249"/>
      <c r="P89" s="249"/>
      <c r="Q89" s="250"/>
      <c r="R89" s="339"/>
    </row>
    <row r="90" spans="1:18">
      <c r="A90" s="323" t="s">
        <v>115</v>
      </c>
      <c r="B90" s="279">
        <v>0</v>
      </c>
      <c r="C90" s="279">
        <v>1</v>
      </c>
      <c r="D90" s="279">
        <v>2</v>
      </c>
      <c r="E90" s="279">
        <v>3</v>
      </c>
      <c r="F90" s="279">
        <v>0</v>
      </c>
      <c r="G90" s="279">
        <v>1</v>
      </c>
      <c r="H90" s="279">
        <v>2</v>
      </c>
      <c r="I90" s="279">
        <v>3</v>
      </c>
      <c r="J90" s="279">
        <v>0</v>
      </c>
      <c r="K90" s="279">
        <v>1</v>
      </c>
      <c r="L90" s="279">
        <v>2</v>
      </c>
      <c r="M90" s="279">
        <v>3</v>
      </c>
      <c r="N90" s="279"/>
      <c r="O90" s="279">
        <v>1</v>
      </c>
      <c r="P90" s="279">
        <v>2</v>
      </c>
      <c r="Q90" s="281">
        <v>3</v>
      </c>
      <c r="R90" s="316"/>
    </row>
    <row r="91" spans="1:18" ht="15" thickBot="1">
      <c r="A91" s="325"/>
      <c r="B91" s="280"/>
      <c r="C91" s="280"/>
      <c r="D91" s="280"/>
      <c r="E91" s="280"/>
      <c r="F91" s="280"/>
      <c r="G91" s="280"/>
      <c r="H91" s="280"/>
      <c r="I91" s="280"/>
      <c r="J91" s="280"/>
      <c r="K91" s="280"/>
      <c r="L91" s="280"/>
      <c r="M91" s="280"/>
      <c r="N91" s="280"/>
      <c r="O91" s="280"/>
      <c r="P91" s="280"/>
      <c r="Q91" s="282"/>
      <c r="R91" s="319"/>
    </row>
    <row r="92" spans="1:18" ht="15" customHeight="1">
      <c r="A92" s="323" t="s">
        <v>81</v>
      </c>
      <c r="B92" s="270">
        <v>0</v>
      </c>
      <c r="C92" s="270">
        <v>1</v>
      </c>
      <c r="D92" s="270">
        <v>2</v>
      </c>
      <c r="E92" s="270">
        <v>3</v>
      </c>
      <c r="F92" s="270">
        <v>0</v>
      </c>
      <c r="G92" s="270">
        <v>1</v>
      </c>
      <c r="H92" s="270">
        <v>2</v>
      </c>
      <c r="I92" s="270">
        <v>3</v>
      </c>
      <c r="J92" s="270">
        <v>0</v>
      </c>
      <c r="K92" s="270">
        <v>1</v>
      </c>
      <c r="L92" s="270">
        <v>2</v>
      </c>
      <c r="M92" s="270">
        <v>3</v>
      </c>
      <c r="N92" s="270">
        <v>0</v>
      </c>
      <c r="O92" s="270">
        <v>1</v>
      </c>
      <c r="P92" s="270">
        <v>2</v>
      </c>
      <c r="Q92" s="274">
        <v>3</v>
      </c>
      <c r="R92" s="316"/>
    </row>
    <row r="93" spans="1:18" ht="15" thickBot="1">
      <c r="A93" s="325"/>
      <c r="B93" s="271"/>
      <c r="C93" s="271"/>
      <c r="D93" s="271"/>
      <c r="E93" s="271"/>
      <c r="F93" s="271"/>
      <c r="G93" s="271"/>
      <c r="H93" s="271"/>
      <c r="I93" s="271"/>
      <c r="J93" s="271"/>
      <c r="K93" s="271"/>
      <c r="L93" s="271"/>
      <c r="M93" s="271"/>
      <c r="N93" s="271"/>
      <c r="O93" s="271"/>
      <c r="P93" s="271"/>
      <c r="Q93" s="275"/>
      <c r="R93" s="319"/>
    </row>
    <row r="94" spans="1:18">
      <c r="A94" s="323" t="s">
        <v>82</v>
      </c>
      <c r="B94" s="279">
        <v>0</v>
      </c>
      <c r="C94" s="279">
        <v>1</v>
      </c>
      <c r="D94" s="279">
        <v>2</v>
      </c>
      <c r="E94" s="279">
        <v>3</v>
      </c>
      <c r="F94" s="279">
        <v>0</v>
      </c>
      <c r="G94" s="279">
        <v>1</v>
      </c>
      <c r="H94" s="279">
        <v>2</v>
      </c>
      <c r="I94" s="279">
        <v>3</v>
      </c>
      <c r="J94" s="279">
        <v>0</v>
      </c>
      <c r="K94" s="279">
        <v>1</v>
      </c>
      <c r="L94" s="279">
        <v>2</v>
      </c>
      <c r="M94" s="279">
        <v>3</v>
      </c>
      <c r="N94" s="279">
        <v>0</v>
      </c>
      <c r="O94" s="279">
        <v>1</v>
      </c>
      <c r="P94" s="279">
        <v>2</v>
      </c>
      <c r="Q94" s="281">
        <v>3</v>
      </c>
      <c r="R94" s="316"/>
    </row>
    <row r="95" spans="1:18" ht="15" thickBot="1">
      <c r="A95" s="325"/>
      <c r="B95" s="280"/>
      <c r="C95" s="280"/>
      <c r="D95" s="280"/>
      <c r="E95" s="280"/>
      <c r="F95" s="280"/>
      <c r="G95" s="280"/>
      <c r="H95" s="280"/>
      <c r="I95" s="280"/>
      <c r="J95" s="280"/>
      <c r="K95" s="280"/>
      <c r="L95" s="280"/>
      <c r="M95" s="280"/>
      <c r="N95" s="280"/>
      <c r="O95" s="280"/>
      <c r="P95" s="280"/>
      <c r="Q95" s="282"/>
      <c r="R95" s="320"/>
    </row>
    <row r="96" spans="1:18">
      <c r="A96" s="321" t="s">
        <v>116</v>
      </c>
      <c r="B96" s="279">
        <v>0</v>
      </c>
      <c r="C96" s="279">
        <v>1</v>
      </c>
      <c r="D96" s="279">
        <v>2</v>
      </c>
      <c r="E96" s="279">
        <v>3</v>
      </c>
      <c r="F96" s="279">
        <v>0</v>
      </c>
      <c r="G96" s="279">
        <v>1</v>
      </c>
      <c r="H96" s="279">
        <v>2</v>
      </c>
      <c r="I96" s="279">
        <v>3</v>
      </c>
      <c r="J96" s="279">
        <v>0</v>
      </c>
      <c r="K96" s="279">
        <v>1</v>
      </c>
      <c r="L96" s="279">
        <v>2</v>
      </c>
      <c r="M96" s="279">
        <v>3</v>
      </c>
      <c r="N96" s="279">
        <v>0</v>
      </c>
      <c r="O96" s="279">
        <v>1</v>
      </c>
      <c r="P96" s="279">
        <v>2</v>
      </c>
      <c r="Q96" s="281">
        <v>3</v>
      </c>
      <c r="R96" s="318"/>
    </row>
    <row r="97" spans="1:18" ht="15" thickBot="1">
      <c r="A97" s="322"/>
      <c r="B97" s="280"/>
      <c r="C97" s="280"/>
      <c r="D97" s="280"/>
      <c r="E97" s="280"/>
      <c r="F97" s="280"/>
      <c r="G97" s="280"/>
      <c r="H97" s="280"/>
      <c r="I97" s="280"/>
      <c r="J97" s="280"/>
      <c r="K97" s="280"/>
      <c r="L97" s="280"/>
      <c r="M97" s="280"/>
      <c r="N97" s="280"/>
      <c r="O97" s="280"/>
      <c r="P97" s="280"/>
      <c r="Q97" s="282"/>
      <c r="R97" s="319"/>
    </row>
    <row r="98" spans="1:18">
      <c r="A98" s="321" t="s">
        <v>331</v>
      </c>
      <c r="B98" s="270">
        <v>0</v>
      </c>
      <c r="C98" s="270">
        <v>1</v>
      </c>
      <c r="D98" s="270">
        <v>2</v>
      </c>
      <c r="E98" s="270">
        <v>3</v>
      </c>
      <c r="F98" s="270">
        <v>0</v>
      </c>
      <c r="G98" s="270">
        <v>1</v>
      </c>
      <c r="H98" s="270">
        <v>2</v>
      </c>
      <c r="I98" s="270">
        <v>3</v>
      </c>
      <c r="J98" s="270">
        <v>0</v>
      </c>
      <c r="K98" s="270">
        <v>1</v>
      </c>
      <c r="L98" s="270">
        <v>2</v>
      </c>
      <c r="M98" s="270">
        <v>3</v>
      </c>
      <c r="N98" s="270">
        <v>0</v>
      </c>
      <c r="O98" s="270">
        <v>1</v>
      </c>
      <c r="P98" s="270">
        <v>2</v>
      </c>
      <c r="Q98" s="274">
        <v>3</v>
      </c>
      <c r="R98" s="316"/>
    </row>
    <row r="99" spans="1:18" ht="23.25" customHeight="1" thickBot="1">
      <c r="A99" s="322"/>
      <c r="B99" s="271"/>
      <c r="C99" s="271"/>
      <c r="D99" s="271"/>
      <c r="E99" s="271"/>
      <c r="F99" s="271"/>
      <c r="G99" s="271"/>
      <c r="H99" s="271"/>
      <c r="I99" s="271"/>
      <c r="J99" s="271"/>
      <c r="K99" s="271"/>
      <c r="L99" s="271"/>
      <c r="M99" s="271"/>
      <c r="N99" s="271"/>
      <c r="O99" s="271"/>
      <c r="P99" s="271"/>
      <c r="Q99" s="275"/>
      <c r="R99" s="317"/>
    </row>
    <row r="100" spans="1:18">
      <c r="A100" s="321" t="s">
        <v>84</v>
      </c>
      <c r="B100" s="279">
        <v>0</v>
      </c>
      <c r="C100" s="279">
        <v>1</v>
      </c>
      <c r="D100" s="279">
        <v>2</v>
      </c>
      <c r="E100" s="279">
        <v>3</v>
      </c>
      <c r="F100" s="279">
        <v>0</v>
      </c>
      <c r="G100" s="279">
        <v>1</v>
      </c>
      <c r="H100" s="279">
        <v>2</v>
      </c>
      <c r="I100" s="279">
        <v>3</v>
      </c>
      <c r="J100" s="279">
        <v>0</v>
      </c>
      <c r="K100" s="279">
        <v>1</v>
      </c>
      <c r="L100" s="279">
        <v>2</v>
      </c>
      <c r="M100" s="279">
        <v>3</v>
      </c>
      <c r="N100" s="279">
        <v>0</v>
      </c>
      <c r="O100" s="279">
        <v>1</v>
      </c>
      <c r="P100" s="279">
        <v>2</v>
      </c>
      <c r="Q100" s="281">
        <v>3</v>
      </c>
      <c r="R100" s="316"/>
    </row>
    <row r="101" spans="1:18" ht="15" thickBot="1">
      <c r="A101" s="322"/>
      <c r="B101" s="280"/>
      <c r="C101" s="280"/>
      <c r="D101" s="280"/>
      <c r="E101" s="280"/>
      <c r="F101" s="280"/>
      <c r="G101" s="280"/>
      <c r="H101" s="280"/>
      <c r="I101" s="280"/>
      <c r="J101" s="280"/>
      <c r="K101" s="280"/>
      <c r="L101" s="280"/>
      <c r="M101" s="280"/>
      <c r="N101" s="280"/>
      <c r="O101" s="280"/>
      <c r="P101" s="280"/>
      <c r="Q101" s="282"/>
      <c r="R101" s="317"/>
    </row>
    <row r="102" spans="1:18">
      <c r="A102" s="321" t="s">
        <v>117</v>
      </c>
      <c r="B102" s="270">
        <v>0</v>
      </c>
      <c r="C102" s="270">
        <v>1</v>
      </c>
      <c r="D102" s="270">
        <v>2</v>
      </c>
      <c r="E102" s="270">
        <v>3</v>
      </c>
      <c r="F102" s="270">
        <v>0</v>
      </c>
      <c r="G102" s="270">
        <v>1</v>
      </c>
      <c r="H102" s="270">
        <v>2</v>
      </c>
      <c r="I102" s="270">
        <v>3</v>
      </c>
      <c r="J102" s="270">
        <v>0</v>
      </c>
      <c r="K102" s="270">
        <v>1</v>
      </c>
      <c r="L102" s="270">
        <v>2</v>
      </c>
      <c r="M102" s="270">
        <v>3</v>
      </c>
      <c r="N102" s="270">
        <v>0</v>
      </c>
      <c r="O102" s="270">
        <v>1</v>
      </c>
      <c r="P102" s="270">
        <v>2</v>
      </c>
      <c r="Q102" s="274">
        <v>3</v>
      </c>
      <c r="R102" s="318"/>
    </row>
    <row r="103" spans="1:18" ht="29.25" customHeight="1" thickBot="1">
      <c r="A103" s="322"/>
      <c r="B103" s="271"/>
      <c r="C103" s="271"/>
      <c r="D103" s="271"/>
      <c r="E103" s="271"/>
      <c r="F103" s="271"/>
      <c r="G103" s="271"/>
      <c r="H103" s="271"/>
      <c r="I103" s="271"/>
      <c r="J103" s="271"/>
      <c r="K103" s="271"/>
      <c r="L103" s="271"/>
      <c r="M103" s="271"/>
      <c r="N103" s="271"/>
      <c r="O103" s="271"/>
      <c r="P103" s="271"/>
      <c r="Q103" s="275"/>
      <c r="R103" s="319"/>
    </row>
    <row r="104" spans="1:18" ht="30" customHeight="1" thickBot="1">
      <c r="A104" s="146" t="s">
        <v>118</v>
      </c>
      <c r="B104" s="136">
        <v>0</v>
      </c>
      <c r="C104" s="136">
        <v>1</v>
      </c>
      <c r="D104" s="136">
        <v>2</v>
      </c>
      <c r="E104" s="136">
        <v>3</v>
      </c>
      <c r="F104" s="136">
        <v>0</v>
      </c>
      <c r="G104" s="136">
        <v>1</v>
      </c>
      <c r="H104" s="136">
        <v>2</v>
      </c>
      <c r="I104" s="136">
        <v>3</v>
      </c>
      <c r="J104" s="136">
        <v>0</v>
      </c>
      <c r="K104" s="136">
        <v>1</v>
      </c>
      <c r="L104" s="136">
        <v>2</v>
      </c>
      <c r="M104" s="136">
        <v>3</v>
      </c>
      <c r="N104" s="136">
        <v>0</v>
      </c>
      <c r="O104" s="136">
        <v>1</v>
      </c>
      <c r="P104" s="136">
        <v>2</v>
      </c>
      <c r="Q104" s="137">
        <v>3</v>
      </c>
      <c r="R104" s="147"/>
    </row>
    <row r="105" spans="1:18">
      <c r="A105" s="323" t="s">
        <v>87</v>
      </c>
      <c r="B105" s="279">
        <v>0</v>
      </c>
      <c r="C105" s="279">
        <v>1</v>
      </c>
      <c r="D105" s="279">
        <v>2</v>
      </c>
      <c r="E105" s="279">
        <v>3</v>
      </c>
      <c r="F105" s="279">
        <v>0</v>
      </c>
      <c r="G105" s="279">
        <v>1</v>
      </c>
      <c r="H105" s="279">
        <v>2</v>
      </c>
      <c r="I105" s="279">
        <v>3</v>
      </c>
      <c r="J105" s="279">
        <v>0</v>
      </c>
      <c r="K105" s="279">
        <v>1</v>
      </c>
      <c r="L105" s="279">
        <v>2</v>
      </c>
      <c r="M105" s="279">
        <v>3</v>
      </c>
      <c r="N105" s="279">
        <v>0</v>
      </c>
      <c r="O105" s="279">
        <v>1</v>
      </c>
      <c r="P105" s="279">
        <v>2</v>
      </c>
      <c r="Q105" s="281">
        <v>3</v>
      </c>
      <c r="R105" s="316"/>
    </row>
    <row r="106" spans="1:18" ht="15" thickBot="1">
      <c r="A106" s="324"/>
      <c r="B106" s="354"/>
      <c r="C106" s="354"/>
      <c r="D106" s="354"/>
      <c r="E106" s="354"/>
      <c r="F106" s="354"/>
      <c r="G106" s="354"/>
      <c r="H106" s="354"/>
      <c r="I106" s="354"/>
      <c r="J106" s="354"/>
      <c r="K106" s="354"/>
      <c r="L106" s="354"/>
      <c r="M106" s="354"/>
      <c r="N106" s="354"/>
      <c r="O106" s="354"/>
      <c r="P106" s="354"/>
      <c r="Q106" s="355"/>
      <c r="R106" s="320"/>
    </row>
    <row r="107" spans="1:18">
      <c r="R107" s="35">
        <f>SUM(R90:R106)</f>
        <v>0</v>
      </c>
    </row>
    <row r="108" spans="1:18">
      <c r="K108" s="18" t="s">
        <v>119</v>
      </c>
    </row>
  </sheetData>
  <mergeCells count="478">
    <mergeCell ref="L105:L106"/>
    <mergeCell ref="M105:M106"/>
    <mergeCell ref="N105:N106"/>
    <mergeCell ref="O105:O106"/>
    <mergeCell ref="P105:P106"/>
    <mergeCell ref="Q105:Q106"/>
    <mergeCell ref="B102:B103"/>
    <mergeCell ref="C102:C103"/>
    <mergeCell ref="D102:D103"/>
    <mergeCell ref="E102:E103"/>
    <mergeCell ref="F102:F103"/>
    <mergeCell ref="G102:G103"/>
    <mergeCell ref="H102:H103"/>
    <mergeCell ref="B105:B106"/>
    <mergeCell ref="C105:C106"/>
    <mergeCell ref="D105:D106"/>
    <mergeCell ref="E105:E106"/>
    <mergeCell ref="F105:F106"/>
    <mergeCell ref="G105:G106"/>
    <mergeCell ref="H105:H106"/>
    <mergeCell ref="I105:I106"/>
    <mergeCell ref="K105:K106"/>
    <mergeCell ref="J105:J106"/>
    <mergeCell ref="L100:L101"/>
    <mergeCell ref="M100:M101"/>
    <mergeCell ref="N100:N101"/>
    <mergeCell ref="O100:O101"/>
    <mergeCell ref="P100:P101"/>
    <mergeCell ref="Q100:Q101"/>
    <mergeCell ref="I102:I103"/>
    <mergeCell ref="J102:J103"/>
    <mergeCell ref="P98:P99"/>
    <mergeCell ref="K102:K103"/>
    <mergeCell ref="L102:L103"/>
    <mergeCell ref="M102:M103"/>
    <mergeCell ref="N102:N103"/>
    <mergeCell ref="O102:O103"/>
    <mergeCell ref="P102:P103"/>
    <mergeCell ref="Q102:Q103"/>
    <mergeCell ref="O98:O99"/>
    <mergeCell ref="Q98:Q99"/>
    <mergeCell ref="N98:N99"/>
    <mergeCell ref="C100:C101"/>
    <mergeCell ref="D100:D101"/>
    <mergeCell ref="E100:E101"/>
    <mergeCell ref="F100:F101"/>
    <mergeCell ref="G100:G101"/>
    <mergeCell ref="H100:H101"/>
    <mergeCell ref="I100:I101"/>
    <mergeCell ref="J100:J101"/>
    <mergeCell ref="K100:K101"/>
    <mergeCell ref="B96:B97"/>
    <mergeCell ref="C96:C97"/>
    <mergeCell ref="D96:D97"/>
    <mergeCell ref="E96:E97"/>
    <mergeCell ref="F96:F97"/>
    <mergeCell ref="G96:G97"/>
    <mergeCell ref="H96:H97"/>
    <mergeCell ref="I96:I97"/>
    <mergeCell ref="J96:J97"/>
    <mergeCell ref="D92:D93"/>
    <mergeCell ref="E92:E93"/>
    <mergeCell ref="F92:F93"/>
    <mergeCell ref="G92:G93"/>
    <mergeCell ref="H92:H93"/>
    <mergeCell ref="I92:I93"/>
    <mergeCell ref="J92:J93"/>
    <mergeCell ref="K94:K95"/>
    <mergeCell ref="G94:G95"/>
    <mergeCell ref="H94:H95"/>
    <mergeCell ref="I94:I95"/>
    <mergeCell ref="J94:J95"/>
    <mergeCell ref="K96:K97"/>
    <mergeCell ref="L96:L97"/>
    <mergeCell ref="M96:M97"/>
    <mergeCell ref="N96:N97"/>
    <mergeCell ref="O96:O97"/>
    <mergeCell ref="P96:P97"/>
    <mergeCell ref="Q96:Q97"/>
    <mergeCell ref="K92:K93"/>
    <mergeCell ref="L94:L95"/>
    <mergeCell ref="M94:M95"/>
    <mergeCell ref="N94:N95"/>
    <mergeCell ref="O94:O95"/>
    <mergeCell ref="P71:P72"/>
    <mergeCell ref="Q71:Q72"/>
    <mergeCell ref="G71:G72"/>
    <mergeCell ref="H71:H72"/>
    <mergeCell ref="I71:I72"/>
    <mergeCell ref="J71:J72"/>
    <mergeCell ref="F83:I83"/>
    <mergeCell ref="D90:D91"/>
    <mergeCell ref="E90:E91"/>
    <mergeCell ref="F90:F91"/>
    <mergeCell ref="G90:G91"/>
    <mergeCell ref="H90:H91"/>
    <mergeCell ref="I90:I91"/>
    <mergeCell ref="J90:J91"/>
    <mergeCell ref="K90:K91"/>
    <mergeCell ref="O90:O91"/>
    <mergeCell ref="N71:N72"/>
    <mergeCell ref="O71:O72"/>
    <mergeCell ref="F60:I60"/>
    <mergeCell ref="F61:I61"/>
    <mergeCell ref="J60:M60"/>
    <mergeCell ref="J61:M61"/>
    <mergeCell ref="F56:I56"/>
    <mergeCell ref="F57:I57"/>
    <mergeCell ref="F58:I58"/>
    <mergeCell ref="F59:I59"/>
    <mergeCell ref="B58:E58"/>
    <mergeCell ref="B59:E59"/>
    <mergeCell ref="B60:E60"/>
    <mergeCell ref="J57:M57"/>
    <mergeCell ref="J58:M58"/>
    <mergeCell ref="J59:M59"/>
    <mergeCell ref="L67:L68"/>
    <mergeCell ref="F89:I89"/>
    <mergeCell ref="J88:M88"/>
    <mergeCell ref="J89:M89"/>
    <mergeCell ref="K71:K72"/>
    <mergeCell ref="L71:L72"/>
    <mergeCell ref="M71:M72"/>
    <mergeCell ref="M67:M68"/>
    <mergeCell ref="B61:E61"/>
    <mergeCell ref="J44:J45"/>
    <mergeCell ref="G42:G43"/>
    <mergeCell ref="E67:E68"/>
    <mergeCell ref="F67:F68"/>
    <mergeCell ref="B71:B72"/>
    <mergeCell ref="C71:C72"/>
    <mergeCell ref="D71:D72"/>
    <mergeCell ref="E71:E72"/>
    <mergeCell ref="F71:F72"/>
    <mergeCell ref="J56:M56"/>
    <mergeCell ref="B57:E57"/>
    <mergeCell ref="B44:B45"/>
    <mergeCell ref="C44:C45"/>
    <mergeCell ref="D44:D45"/>
    <mergeCell ref="E44:E45"/>
    <mergeCell ref="F44:F45"/>
    <mergeCell ref="G44:G45"/>
    <mergeCell ref="H44:H45"/>
    <mergeCell ref="I44:I45"/>
    <mergeCell ref="C42:C43"/>
    <mergeCell ref="B42:B43"/>
    <mergeCell ref="D42:D43"/>
    <mergeCell ref="E42:E43"/>
    <mergeCell ref="F42:F43"/>
    <mergeCell ref="H42:H43"/>
    <mergeCell ref="I42:I43"/>
    <mergeCell ref="J42:J43"/>
    <mergeCell ref="Q42:Q43"/>
    <mergeCell ref="K44:K45"/>
    <mergeCell ref="L44:L45"/>
    <mergeCell ref="M44:M45"/>
    <mergeCell ref="N44:N45"/>
    <mergeCell ref="K36:K37"/>
    <mergeCell ref="L36:L37"/>
    <mergeCell ref="M36:M37"/>
    <mergeCell ref="N36:N37"/>
    <mergeCell ref="O36:O37"/>
    <mergeCell ref="P36:P37"/>
    <mergeCell ref="Q36:Q37"/>
    <mergeCell ref="P40:P41"/>
    <mergeCell ref="Q40:Q41"/>
    <mergeCell ref="P38:P39"/>
    <mergeCell ref="M42:M43"/>
    <mergeCell ref="K42:K43"/>
    <mergeCell ref="N42:N43"/>
    <mergeCell ref="O42:O43"/>
    <mergeCell ref="P42:P43"/>
    <mergeCell ref="L42:L43"/>
    <mergeCell ref="C40:C41"/>
    <mergeCell ref="B40:B41"/>
    <mergeCell ref="I38:I39"/>
    <mergeCell ref="J38:J39"/>
    <mergeCell ref="K38:K39"/>
    <mergeCell ref="L38:L39"/>
    <mergeCell ref="L40:L41"/>
    <mergeCell ref="N40:N41"/>
    <mergeCell ref="O40:O41"/>
    <mergeCell ref="M40:M41"/>
    <mergeCell ref="K40:K41"/>
    <mergeCell ref="D40:D41"/>
    <mergeCell ref="E40:E41"/>
    <mergeCell ref="F40:F41"/>
    <mergeCell ref="G40:G41"/>
    <mergeCell ref="H40:H41"/>
    <mergeCell ref="I40:I41"/>
    <mergeCell ref="J40:J41"/>
    <mergeCell ref="B36:B37"/>
    <mergeCell ref="C36:C37"/>
    <mergeCell ref="D36:D37"/>
    <mergeCell ref="E36:E37"/>
    <mergeCell ref="F36:F37"/>
    <mergeCell ref="G36:G37"/>
    <mergeCell ref="H36:H37"/>
    <mergeCell ref="I36:I37"/>
    <mergeCell ref="J36:J37"/>
    <mergeCell ref="D16:D17"/>
    <mergeCell ref="E16:E17"/>
    <mergeCell ref="F16:F17"/>
    <mergeCell ref="G16:G17"/>
    <mergeCell ref="H16:H17"/>
    <mergeCell ref="I16:I17"/>
    <mergeCell ref="J16:J17"/>
    <mergeCell ref="K16:K17"/>
    <mergeCell ref="L16:L17"/>
    <mergeCell ref="J14:J15"/>
    <mergeCell ref="K14:K15"/>
    <mergeCell ref="L14:L15"/>
    <mergeCell ref="M14:M15"/>
    <mergeCell ref="N14:N15"/>
    <mergeCell ref="O14:O15"/>
    <mergeCell ref="P14:P15"/>
    <mergeCell ref="Q14:Q15"/>
    <mergeCell ref="Q16:Q17"/>
    <mergeCell ref="M16:M17"/>
    <mergeCell ref="N16:N17"/>
    <mergeCell ref="O16:O17"/>
    <mergeCell ref="P16:P17"/>
    <mergeCell ref="A1:A9"/>
    <mergeCell ref="B1:E1"/>
    <mergeCell ref="B2:E2"/>
    <mergeCell ref="B3:E3"/>
    <mergeCell ref="B4:E4"/>
    <mergeCell ref="F1:I1"/>
    <mergeCell ref="F2:I2"/>
    <mergeCell ref="F3:I3"/>
    <mergeCell ref="F4:I4"/>
    <mergeCell ref="B5:E5"/>
    <mergeCell ref="B6:E6"/>
    <mergeCell ref="F5:I5"/>
    <mergeCell ref="F6:I6"/>
    <mergeCell ref="J5:M5"/>
    <mergeCell ref="J6:M6"/>
    <mergeCell ref="N5:Q5"/>
    <mergeCell ref="N6:Q6"/>
    <mergeCell ref="J1:M1"/>
    <mergeCell ref="J2:M2"/>
    <mergeCell ref="J3:M3"/>
    <mergeCell ref="J4:M4"/>
    <mergeCell ref="N1:Q1"/>
    <mergeCell ref="N2:Q2"/>
    <mergeCell ref="N3:Q3"/>
    <mergeCell ref="N4:Q4"/>
    <mergeCell ref="J10:M10"/>
    <mergeCell ref="J11:M11"/>
    <mergeCell ref="B12:B13"/>
    <mergeCell ref="C12:C13"/>
    <mergeCell ref="D12:D13"/>
    <mergeCell ref="E12:E13"/>
    <mergeCell ref="F12:F13"/>
    <mergeCell ref="G12:G13"/>
    <mergeCell ref="H12:H13"/>
    <mergeCell ref="I12:I13"/>
    <mergeCell ref="J12:J13"/>
    <mergeCell ref="K12:K13"/>
    <mergeCell ref="L12:L13"/>
    <mergeCell ref="M12:M13"/>
    <mergeCell ref="A12:A13"/>
    <mergeCell ref="A25:A33"/>
    <mergeCell ref="B25:E25"/>
    <mergeCell ref="B26:E26"/>
    <mergeCell ref="B27:E27"/>
    <mergeCell ref="B28:E28"/>
    <mergeCell ref="F25:I25"/>
    <mergeCell ref="F26:I26"/>
    <mergeCell ref="B10:E10"/>
    <mergeCell ref="B11:E11"/>
    <mergeCell ref="F10:I10"/>
    <mergeCell ref="F11:I11"/>
    <mergeCell ref="A14:A15"/>
    <mergeCell ref="H14:H15"/>
    <mergeCell ref="I14:I15"/>
    <mergeCell ref="A16:A17"/>
    <mergeCell ref="B14:B15"/>
    <mergeCell ref="C14:C15"/>
    <mergeCell ref="D14:D15"/>
    <mergeCell ref="E14:E15"/>
    <mergeCell ref="F14:F15"/>
    <mergeCell ref="G14:G15"/>
    <mergeCell ref="B16:B17"/>
    <mergeCell ref="C16:C17"/>
    <mergeCell ref="B29:E29"/>
    <mergeCell ref="B30:E30"/>
    <mergeCell ref="F29:I29"/>
    <mergeCell ref="F30:I30"/>
    <mergeCell ref="J29:M29"/>
    <mergeCell ref="J30:M30"/>
    <mergeCell ref="F27:I27"/>
    <mergeCell ref="F28:I28"/>
    <mergeCell ref="J25:M25"/>
    <mergeCell ref="J26:M26"/>
    <mergeCell ref="J27:M27"/>
    <mergeCell ref="J28:M28"/>
    <mergeCell ref="A36:A37"/>
    <mergeCell ref="A40:A41"/>
    <mergeCell ref="A38:A39"/>
    <mergeCell ref="A44:A45"/>
    <mergeCell ref="N29:Q29"/>
    <mergeCell ref="N30:Q30"/>
    <mergeCell ref="B34:E34"/>
    <mergeCell ref="B35:E35"/>
    <mergeCell ref="F34:I34"/>
    <mergeCell ref="F35:I35"/>
    <mergeCell ref="J34:M34"/>
    <mergeCell ref="J35:M35"/>
    <mergeCell ref="N34:Q34"/>
    <mergeCell ref="N35:Q35"/>
    <mergeCell ref="A42:A43"/>
    <mergeCell ref="B38:B39"/>
    <mergeCell ref="C38:C39"/>
    <mergeCell ref="D38:D39"/>
    <mergeCell ref="E38:E39"/>
    <mergeCell ref="F38:F39"/>
    <mergeCell ref="G38:G39"/>
    <mergeCell ref="H38:H39"/>
    <mergeCell ref="M38:M39"/>
    <mergeCell ref="N38:N39"/>
    <mergeCell ref="R1:R11"/>
    <mergeCell ref="R12:R13"/>
    <mergeCell ref="R14:R15"/>
    <mergeCell ref="R16:R17"/>
    <mergeCell ref="R25:R35"/>
    <mergeCell ref="R36:R37"/>
    <mergeCell ref="R38:R39"/>
    <mergeCell ref="R56:R66"/>
    <mergeCell ref="N56:Q56"/>
    <mergeCell ref="N57:Q57"/>
    <mergeCell ref="N58:Q58"/>
    <mergeCell ref="N59:Q59"/>
    <mergeCell ref="N25:Q25"/>
    <mergeCell ref="N26:Q26"/>
    <mergeCell ref="N27:Q27"/>
    <mergeCell ref="N28:Q28"/>
    <mergeCell ref="N10:Q10"/>
    <mergeCell ref="N11:Q11"/>
    <mergeCell ref="N12:N13"/>
    <mergeCell ref="O12:O13"/>
    <mergeCell ref="Q38:Q39"/>
    <mergeCell ref="P12:P13"/>
    <mergeCell ref="Q12:Q13"/>
    <mergeCell ref="O38:O39"/>
    <mergeCell ref="R67:R68"/>
    <mergeCell ref="R69:R70"/>
    <mergeCell ref="R40:R41"/>
    <mergeCell ref="R42:R43"/>
    <mergeCell ref="R44:R45"/>
    <mergeCell ref="P67:P68"/>
    <mergeCell ref="Q67:Q68"/>
    <mergeCell ref="O69:O70"/>
    <mergeCell ref="P69:P70"/>
    <mergeCell ref="Q69:Q70"/>
    <mergeCell ref="Q44:Q45"/>
    <mergeCell ref="N60:Q60"/>
    <mergeCell ref="N61:Q61"/>
    <mergeCell ref="O44:O45"/>
    <mergeCell ref="P44:P45"/>
    <mergeCell ref="N67:N68"/>
    <mergeCell ref="O67:O68"/>
    <mergeCell ref="F65:I65"/>
    <mergeCell ref="F66:I66"/>
    <mergeCell ref="J65:M65"/>
    <mergeCell ref="J66:M66"/>
    <mergeCell ref="N65:Q65"/>
    <mergeCell ref="N66:Q66"/>
    <mergeCell ref="B69:B70"/>
    <mergeCell ref="C69:C70"/>
    <mergeCell ref="D69:D70"/>
    <mergeCell ref="E69:E70"/>
    <mergeCell ref="F69:F70"/>
    <mergeCell ref="G69:G70"/>
    <mergeCell ref="H69:H70"/>
    <mergeCell ref="I69:I70"/>
    <mergeCell ref="J69:J70"/>
    <mergeCell ref="K69:K70"/>
    <mergeCell ref="L69:L70"/>
    <mergeCell ref="M69:M70"/>
    <mergeCell ref="N69:N70"/>
    <mergeCell ref="G67:G68"/>
    <mergeCell ref="H67:H68"/>
    <mergeCell ref="I67:I68"/>
    <mergeCell ref="J67:J68"/>
    <mergeCell ref="K67:K68"/>
    <mergeCell ref="A67:A68"/>
    <mergeCell ref="A69:A70"/>
    <mergeCell ref="A71:A72"/>
    <mergeCell ref="B67:B68"/>
    <mergeCell ref="C67:C68"/>
    <mergeCell ref="D67:D68"/>
    <mergeCell ref="A56:A64"/>
    <mergeCell ref="B56:E56"/>
    <mergeCell ref="R79:R89"/>
    <mergeCell ref="A79:A87"/>
    <mergeCell ref="B79:E79"/>
    <mergeCell ref="B80:E80"/>
    <mergeCell ref="B81:E81"/>
    <mergeCell ref="B82:E82"/>
    <mergeCell ref="F79:I79"/>
    <mergeCell ref="F80:I80"/>
    <mergeCell ref="F81:I81"/>
    <mergeCell ref="F84:I84"/>
    <mergeCell ref="F82:I82"/>
    <mergeCell ref="B83:E83"/>
    <mergeCell ref="B84:E84"/>
    <mergeCell ref="R71:R72"/>
    <mergeCell ref="B65:E65"/>
    <mergeCell ref="B66:E66"/>
    <mergeCell ref="R90:R91"/>
    <mergeCell ref="N83:Q83"/>
    <mergeCell ref="N84:Q84"/>
    <mergeCell ref="P90:P91"/>
    <mergeCell ref="Q90:Q91"/>
    <mergeCell ref="J83:M83"/>
    <mergeCell ref="J84:M84"/>
    <mergeCell ref="J79:M79"/>
    <mergeCell ref="J80:M80"/>
    <mergeCell ref="J81:M81"/>
    <mergeCell ref="J82:M82"/>
    <mergeCell ref="N79:Q79"/>
    <mergeCell ref="N80:Q80"/>
    <mergeCell ref="N81:Q81"/>
    <mergeCell ref="N82:Q82"/>
    <mergeCell ref="L90:L91"/>
    <mergeCell ref="M90:M91"/>
    <mergeCell ref="N90:N91"/>
    <mergeCell ref="N88:Q88"/>
    <mergeCell ref="N89:Q89"/>
    <mergeCell ref="R92:R93"/>
    <mergeCell ref="R94:R95"/>
    <mergeCell ref="R96:R97"/>
    <mergeCell ref="A90:A91"/>
    <mergeCell ref="A92:A93"/>
    <mergeCell ref="A94:A95"/>
    <mergeCell ref="A96:A97"/>
    <mergeCell ref="L92:L93"/>
    <mergeCell ref="M92:M93"/>
    <mergeCell ref="N92:N93"/>
    <mergeCell ref="O92:O93"/>
    <mergeCell ref="P92:P93"/>
    <mergeCell ref="Q92:Q93"/>
    <mergeCell ref="B94:B95"/>
    <mergeCell ref="C94:C95"/>
    <mergeCell ref="D94:D95"/>
    <mergeCell ref="E94:E95"/>
    <mergeCell ref="F94:F95"/>
    <mergeCell ref="P94:P95"/>
    <mergeCell ref="Q94:Q95"/>
    <mergeCell ref="B92:B93"/>
    <mergeCell ref="C92:C93"/>
    <mergeCell ref="B90:B91"/>
    <mergeCell ref="C90:C91"/>
    <mergeCell ref="B100:B101"/>
    <mergeCell ref="B88:E88"/>
    <mergeCell ref="B89:E89"/>
    <mergeCell ref="F88:I88"/>
    <mergeCell ref="R98:R99"/>
    <mergeCell ref="R100:R101"/>
    <mergeCell ref="R102:R103"/>
    <mergeCell ref="R105:R106"/>
    <mergeCell ref="A100:A101"/>
    <mergeCell ref="A102:A103"/>
    <mergeCell ref="A105:A106"/>
    <mergeCell ref="A98:A99"/>
    <mergeCell ref="B98:B99"/>
    <mergeCell ref="C98:C99"/>
    <mergeCell ref="D98:D99"/>
    <mergeCell ref="E98:E99"/>
    <mergeCell ref="F98:F99"/>
    <mergeCell ref="G98:G99"/>
    <mergeCell ref="H98:H99"/>
    <mergeCell ref="I98:I99"/>
    <mergeCell ref="J98:J99"/>
    <mergeCell ref="K98:K99"/>
    <mergeCell ref="L98:L99"/>
    <mergeCell ref="M98:M9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17763-7329-4B64-BD0D-67B6FDC765C9}">
  <dimension ref="A1:W51"/>
  <sheetViews>
    <sheetView topLeftCell="A3" workbookViewId="0">
      <selection activeCell="A23" sqref="A23:K23"/>
    </sheetView>
  </sheetViews>
  <sheetFormatPr baseColWidth="10" defaultColWidth="11.453125" defaultRowHeight="14.5"/>
  <sheetData>
    <row r="1" spans="1:23" ht="18.5">
      <c r="A1" s="415" t="s">
        <v>120</v>
      </c>
      <c r="B1" s="416"/>
      <c r="C1" s="416"/>
      <c r="D1" s="416"/>
      <c r="E1" s="416"/>
      <c r="F1" s="416"/>
      <c r="G1" s="416"/>
      <c r="H1" s="416"/>
      <c r="I1" s="416"/>
      <c r="J1" s="416"/>
      <c r="K1" s="416"/>
      <c r="L1" s="220" t="s">
        <v>121</v>
      </c>
      <c r="M1" s="221"/>
      <c r="N1" s="221"/>
      <c r="O1" s="221"/>
      <c r="P1" s="222"/>
      <c r="Q1" s="100"/>
      <c r="R1" s="73"/>
      <c r="S1" s="73"/>
      <c r="T1" s="73"/>
      <c r="U1" s="73"/>
      <c r="V1" s="73"/>
      <c r="W1" s="73"/>
    </row>
    <row r="2" spans="1:23" ht="19" thickBot="1">
      <c r="A2" s="417"/>
      <c r="B2" s="418"/>
      <c r="C2" s="418"/>
      <c r="D2" s="418"/>
      <c r="E2" s="418"/>
      <c r="F2" s="418"/>
      <c r="G2" s="418"/>
      <c r="H2" s="418"/>
      <c r="I2" s="418"/>
      <c r="J2" s="418"/>
      <c r="K2" s="418"/>
      <c r="L2" s="223"/>
      <c r="M2" s="224"/>
      <c r="N2" s="224"/>
      <c r="O2" s="224"/>
      <c r="P2" s="225"/>
      <c r="Q2" s="100"/>
      <c r="R2" s="73"/>
      <c r="S2" s="73"/>
      <c r="T2" s="73"/>
      <c r="U2" s="73"/>
      <c r="V2" s="73"/>
      <c r="W2" s="73"/>
    </row>
    <row r="3" spans="1:23" ht="19" thickBot="1">
      <c r="A3" s="101"/>
      <c r="B3" s="101"/>
      <c r="C3" s="101"/>
      <c r="D3" s="101"/>
      <c r="E3" s="101"/>
      <c r="F3" s="101"/>
      <c r="G3" s="73"/>
      <c r="H3" s="73"/>
      <c r="I3" s="73"/>
      <c r="J3" s="73"/>
      <c r="K3" s="73"/>
      <c r="L3" s="73"/>
      <c r="M3" s="73"/>
      <c r="N3" s="73"/>
      <c r="O3" s="73"/>
      <c r="P3" s="73"/>
      <c r="Q3" s="73"/>
      <c r="R3" s="73"/>
      <c r="S3" s="73"/>
      <c r="T3" s="73"/>
      <c r="U3" s="73"/>
      <c r="V3" s="73"/>
      <c r="W3" s="73"/>
    </row>
    <row r="4" spans="1:23" ht="15" customHeight="1">
      <c r="A4" s="419" t="s">
        <v>122</v>
      </c>
      <c r="B4" s="420"/>
      <c r="C4" s="420"/>
      <c r="D4" s="420"/>
      <c r="E4" s="420"/>
      <c r="F4" s="420"/>
      <c r="G4" s="420"/>
      <c r="H4" s="420"/>
      <c r="I4" s="420"/>
      <c r="J4" s="420"/>
      <c r="K4" s="421"/>
      <c r="L4" s="73"/>
      <c r="M4" s="403" t="s">
        <v>123</v>
      </c>
      <c r="N4" s="404"/>
      <c r="O4" s="404"/>
      <c r="P4" s="404"/>
      <c r="Q4" s="404"/>
      <c r="R4" s="405"/>
      <c r="S4" s="73"/>
      <c r="T4" s="73"/>
      <c r="U4" s="73"/>
      <c r="V4" s="73"/>
      <c r="W4" s="73"/>
    </row>
    <row r="5" spans="1:23" ht="3" customHeight="1">
      <c r="A5" s="412" t="s">
        <v>124</v>
      </c>
      <c r="B5" s="413"/>
      <c r="C5" s="413"/>
      <c r="D5" s="413"/>
      <c r="E5" s="413"/>
      <c r="F5" s="413"/>
      <c r="G5" s="413"/>
      <c r="H5" s="413"/>
      <c r="I5" s="413"/>
      <c r="J5" s="413"/>
      <c r="K5" s="414"/>
      <c r="L5" s="73"/>
      <c r="M5" s="406"/>
      <c r="N5" s="407"/>
      <c r="O5" s="407"/>
      <c r="P5" s="407"/>
      <c r="Q5" s="407"/>
      <c r="R5" s="408"/>
      <c r="S5" s="73"/>
      <c r="T5" s="73"/>
      <c r="U5" s="73"/>
      <c r="V5" s="73"/>
      <c r="W5" s="73"/>
    </row>
    <row r="6" spans="1:23" ht="7.5" customHeight="1">
      <c r="A6" s="412"/>
      <c r="B6" s="413"/>
      <c r="C6" s="413"/>
      <c r="D6" s="413"/>
      <c r="E6" s="413"/>
      <c r="F6" s="413"/>
      <c r="G6" s="413"/>
      <c r="H6" s="413"/>
      <c r="I6" s="413"/>
      <c r="J6" s="413"/>
      <c r="K6" s="414"/>
      <c r="L6" s="73"/>
      <c r="M6" s="406"/>
      <c r="N6" s="407"/>
      <c r="O6" s="407"/>
      <c r="P6" s="407"/>
      <c r="Q6" s="407"/>
      <c r="R6" s="408"/>
      <c r="S6" s="73"/>
      <c r="T6" s="73"/>
      <c r="U6" s="73"/>
      <c r="V6" s="73"/>
      <c r="W6" s="73"/>
    </row>
    <row r="7" spans="1:23">
      <c r="A7" s="412"/>
      <c r="B7" s="413"/>
      <c r="C7" s="413"/>
      <c r="D7" s="413"/>
      <c r="E7" s="413"/>
      <c r="F7" s="413"/>
      <c r="G7" s="413"/>
      <c r="H7" s="413"/>
      <c r="I7" s="413"/>
      <c r="J7" s="413"/>
      <c r="K7" s="414"/>
      <c r="L7" s="73"/>
      <c r="M7" s="406"/>
      <c r="N7" s="407"/>
      <c r="O7" s="407"/>
      <c r="P7" s="407"/>
      <c r="Q7" s="407"/>
      <c r="R7" s="408"/>
      <c r="S7" s="73"/>
      <c r="T7" s="73"/>
      <c r="U7" s="73"/>
      <c r="V7" s="73"/>
      <c r="W7" s="73"/>
    </row>
    <row r="8" spans="1:23">
      <c r="A8" s="412"/>
      <c r="B8" s="413"/>
      <c r="C8" s="413"/>
      <c r="D8" s="413"/>
      <c r="E8" s="413"/>
      <c r="F8" s="413"/>
      <c r="G8" s="413"/>
      <c r="H8" s="413"/>
      <c r="I8" s="413"/>
      <c r="J8" s="413"/>
      <c r="K8" s="414"/>
      <c r="L8" s="73"/>
      <c r="M8" s="406"/>
      <c r="N8" s="407"/>
      <c r="O8" s="407"/>
      <c r="P8" s="407"/>
      <c r="Q8" s="407"/>
      <c r="R8" s="408"/>
      <c r="S8" s="73"/>
      <c r="T8" s="73"/>
      <c r="U8" s="73"/>
      <c r="V8" s="73"/>
      <c r="W8" s="73"/>
    </row>
    <row r="9" spans="1:23">
      <c r="A9" s="412"/>
      <c r="B9" s="413"/>
      <c r="C9" s="413"/>
      <c r="D9" s="413"/>
      <c r="E9" s="413"/>
      <c r="F9" s="413"/>
      <c r="G9" s="413"/>
      <c r="H9" s="413"/>
      <c r="I9" s="413"/>
      <c r="J9" s="413"/>
      <c r="K9" s="414"/>
      <c r="L9" s="73"/>
      <c r="M9" s="406"/>
      <c r="N9" s="407"/>
      <c r="O9" s="407"/>
      <c r="P9" s="407"/>
      <c r="Q9" s="407"/>
      <c r="R9" s="408"/>
      <c r="S9" s="73"/>
      <c r="T9" s="73"/>
      <c r="U9" s="73"/>
      <c r="V9" s="73"/>
      <c r="W9" s="73"/>
    </row>
    <row r="10" spans="1:23" ht="15" customHeight="1">
      <c r="A10" s="412" t="s">
        <v>125</v>
      </c>
      <c r="B10" s="413"/>
      <c r="C10" s="413"/>
      <c r="D10" s="413"/>
      <c r="E10" s="413"/>
      <c r="F10" s="413"/>
      <c r="G10" s="413"/>
      <c r="H10" s="413"/>
      <c r="I10" s="413"/>
      <c r="J10" s="413"/>
      <c r="K10" s="414"/>
      <c r="L10" s="73"/>
      <c r="M10" s="406"/>
      <c r="N10" s="407"/>
      <c r="O10" s="407"/>
      <c r="P10" s="407"/>
      <c r="Q10" s="407"/>
      <c r="R10" s="408"/>
      <c r="S10" s="73"/>
      <c r="T10" s="73"/>
      <c r="U10" s="73"/>
      <c r="V10" s="73"/>
      <c r="W10" s="73"/>
    </row>
    <row r="11" spans="1:23">
      <c r="A11" s="412"/>
      <c r="B11" s="413"/>
      <c r="C11" s="413"/>
      <c r="D11" s="413"/>
      <c r="E11" s="413"/>
      <c r="F11" s="413"/>
      <c r="G11" s="413"/>
      <c r="H11" s="413"/>
      <c r="I11" s="413"/>
      <c r="J11" s="413"/>
      <c r="K11" s="414"/>
      <c r="L11" s="73"/>
      <c r="M11" s="406"/>
      <c r="N11" s="407"/>
      <c r="O11" s="407"/>
      <c r="P11" s="407"/>
      <c r="Q11" s="407"/>
      <c r="R11" s="408"/>
      <c r="S11" s="73"/>
      <c r="T11" s="73"/>
      <c r="U11" s="73"/>
      <c r="V11" s="73"/>
      <c r="W11" s="73"/>
    </row>
    <row r="12" spans="1:23" ht="15" customHeight="1">
      <c r="A12" s="412" t="s">
        <v>126</v>
      </c>
      <c r="B12" s="413"/>
      <c r="C12" s="413"/>
      <c r="D12" s="413"/>
      <c r="E12" s="413"/>
      <c r="F12" s="413"/>
      <c r="G12" s="413"/>
      <c r="H12" s="413"/>
      <c r="I12" s="413"/>
      <c r="J12" s="413"/>
      <c r="K12" s="414"/>
      <c r="L12" s="73"/>
      <c r="M12" s="406"/>
      <c r="N12" s="407"/>
      <c r="O12" s="407"/>
      <c r="P12" s="407"/>
      <c r="Q12" s="407"/>
      <c r="R12" s="408"/>
      <c r="S12" s="73"/>
      <c r="T12" s="73"/>
      <c r="U12" s="73"/>
      <c r="V12" s="73"/>
      <c r="W12" s="73"/>
    </row>
    <row r="13" spans="1:23">
      <c r="A13" s="412"/>
      <c r="B13" s="413"/>
      <c r="C13" s="413"/>
      <c r="D13" s="413"/>
      <c r="E13" s="413"/>
      <c r="F13" s="413"/>
      <c r="G13" s="413"/>
      <c r="H13" s="413"/>
      <c r="I13" s="413"/>
      <c r="J13" s="413"/>
      <c r="K13" s="414"/>
      <c r="L13" s="73"/>
      <c r="M13" s="406"/>
      <c r="N13" s="407"/>
      <c r="O13" s="407"/>
      <c r="P13" s="407"/>
      <c r="Q13" s="407"/>
      <c r="R13" s="408"/>
      <c r="S13" s="73"/>
      <c r="T13" s="73"/>
      <c r="U13" s="73"/>
      <c r="V13" s="73"/>
      <c r="W13" s="73"/>
    </row>
    <row r="14" spans="1:23" ht="1.5" customHeight="1">
      <c r="A14" s="412" t="s">
        <v>127</v>
      </c>
      <c r="B14" s="413"/>
      <c r="C14" s="413"/>
      <c r="D14" s="413"/>
      <c r="E14" s="413"/>
      <c r="F14" s="413"/>
      <c r="G14" s="413"/>
      <c r="H14" s="413"/>
      <c r="I14" s="413"/>
      <c r="J14" s="413"/>
      <c r="K14" s="414"/>
      <c r="L14" s="73"/>
      <c r="M14" s="406"/>
      <c r="N14" s="407"/>
      <c r="O14" s="407"/>
      <c r="P14" s="407"/>
      <c r="Q14" s="407"/>
      <c r="R14" s="408"/>
      <c r="S14" s="73"/>
      <c r="T14" s="73"/>
      <c r="U14" s="73"/>
      <c r="V14" s="73"/>
      <c r="W14" s="73"/>
    </row>
    <row r="15" spans="1:23">
      <c r="A15" s="412"/>
      <c r="B15" s="413"/>
      <c r="C15" s="413"/>
      <c r="D15" s="413"/>
      <c r="E15" s="413"/>
      <c r="F15" s="413"/>
      <c r="G15" s="413"/>
      <c r="H15" s="413"/>
      <c r="I15" s="413"/>
      <c r="J15" s="413"/>
      <c r="K15" s="414"/>
      <c r="L15" s="73"/>
      <c r="M15" s="406"/>
      <c r="N15" s="407"/>
      <c r="O15" s="407"/>
      <c r="P15" s="407"/>
      <c r="Q15" s="407"/>
      <c r="R15" s="408"/>
      <c r="S15" s="73"/>
      <c r="T15" s="73"/>
      <c r="U15" s="73"/>
      <c r="V15" s="73"/>
      <c r="W15" s="73"/>
    </row>
    <row r="16" spans="1:23">
      <c r="A16" s="412"/>
      <c r="B16" s="413"/>
      <c r="C16" s="413"/>
      <c r="D16" s="413"/>
      <c r="E16" s="413"/>
      <c r="F16" s="413"/>
      <c r="G16" s="413"/>
      <c r="H16" s="413"/>
      <c r="I16" s="413"/>
      <c r="J16" s="413"/>
      <c r="K16" s="414"/>
      <c r="L16" s="73"/>
      <c r="M16" s="406"/>
      <c r="N16" s="407"/>
      <c r="O16" s="407"/>
      <c r="P16" s="407"/>
      <c r="Q16" s="407"/>
      <c r="R16" s="408"/>
      <c r="S16" s="73"/>
      <c r="T16" s="73"/>
      <c r="U16" s="73"/>
      <c r="V16" s="73"/>
      <c r="W16" s="73"/>
    </row>
    <row r="17" spans="1:23" ht="15" customHeight="1">
      <c r="A17" s="412" t="s">
        <v>128</v>
      </c>
      <c r="B17" s="413"/>
      <c r="C17" s="413"/>
      <c r="D17" s="413"/>
      <c r="E17" s="413"/>
      <c r="F17" s="413"/>
      <c r="G17" s="413"/>
      <c r="H17" s="413"/>
      <c r="I17" s="413"/>
      <c r="J17" s="413"/>
      <c r="K17" s="414"/>
      <c r="L17" s="73"/>
      <c r="M17" s="406"/>
      <c r="N17" s="407"/>
      <c r="O17" s="407"/>
      <c r="P17" s="407"/>
      <c r="Q17" s="407"/>
      <c r="R17" s="408"/>
      <c r="S17" s="73"/>
      <c r="T17" s="73"/>
      <c r="U17" s="73"/>
      <c r="V17" s="73"/>
      <c r="W17" s="73"/>
    </row>
    <row r="18" spans="1:23">
      <c r="A18" s="412"/>
      <c r="B18" s="413"/>
      <c r="C18" s="413"/>
      <c r="D18" s="413"/>
      <c r="E18" s="413"/>
      <c r="F18" s="413"/>
      <c r="G18" s="413"/>
      <c r="H18" s="413"/>
      <c r="I18" s="413"/>
      <c r="J18" s="413"/>
      <c r="K18" s="414"/>
      <c r="L18" s="73"/>
      <c r="M18" s="406"/>
      <c r="N18" s="407"/>
      <c r="O18" s="407"/>
      <c r="P18" s="407"/>
      <c r="Q18" s="407"/>
      <c r="R18" s="408"/>
      <c r="S18" s="73"/>
      <c r="T18" s="73"/>
      <c r="U18" s="73"/>
      <c r="V18" s="73"/>
      <c r="W18" s="73"/>
    </row>
    <row r="19" spans="1:23">
      <c r="A19" s="412"/>
      <c r="B19" s="413"/>
      <c r="C19" s="413"/>
      <c r="D19" s="413"/>
      <c r="E19" s="413"/>
      <c r="F19" s="413"/>
      <c r="G19" s="413"/>
      <c r="H19" s="413"/>
      <c r="I19" s="413"/>
      <c r="J19" s="413"/>
      <c r="K19" s="414"/>
      <c r="L19" s="73"/>
      <c r="M19" s="406"/>
      <c r="N19" s="407"/>
      <c r="O19" s="407"/>
      <c r="P19" s="407"/>
      <c r="Q19" s="407"/>
      <c r="R19" s="408"/>
      <c r="S19" s="73"/>
      <c r="T19" s="73"/>
      <c r="U19" s="73"/>
      <c r="V19" s="73"/>
      <c r="W19" s="73"/>
    </row>
    <row r="20" spans="1:23" ht="15" customHeight="1">
      <c r="A20" s="412" t="s">
        <v>129</v>
      </c>
      <c r="B20" s="413"/>
      <c r="C20" s="413"/>
      <c r="D20" s="413"/>
      <c r="E20" s="413"/>
      <c r="F20" s="413"/>
      <c r="G20" s="413"/>
      <c r="H20" s="413"/>
      <c r="I20" s="413"/>
      <c r="J20" s="413"/>
      <c r="K20" s="414"/>
      <c r="L20" s="73"/>
      <c r="M20" s="406"/>
      <c r="N20" s="407"/>
      <c r="O20" s="407"/>
      <c r="P20" s="407"/>
      <c r="Q20" s="407"/>
      <c r="R20" s="408"/>
      <c r="S20" s="73"/>
      <c r="T20" s="73"/>
      <c r="U20" s="73"/>
      <c r="V20" s="73"/>
      <c r="W20" s="73"/>
    </row>
    <row r="21" spans="1:23" ht="15" thickBot="1">
      <c r="A21" s="422"/>
      <c r="B21" s="423"/>
      <c r="C21" s="423"/>
      <c r="D21" s="423"/>
      <c r="E21" s="423"/>
      <c r="F21" s="423"/>
      <c r="G21" s="423"/>
      <c r="H21" s="423"/>
      <c r="I21" s="423"/>
      <c r="J21" s="423"/>
      <c r="K21" s="424"/>
      <c r="L21" s="73"/>
      <c r="M21" s="409"/>
      <c r="N21" s="410"/>
      <c r="O21" s="410"/>
      <c r="P21" s="410"/>
      <c r="Q21" s="410"/>
      <c r="R21" s="411"/>
      <c r="S21" s="73"/>
      <c r="T21" s="73"/>
      <c r="U21" s="73"/>
      <c r="V21" s="73"/>
      <c r="W21" s="73"/>
    </row>
    <row r="22" spans="1:23">
      <c r="A22" s="102"/>
      <c r="B22" s="102"/>
      <c r="C22" s="102"/>
      <c r="D22" s="102"/>
      <c r="E22" s="102"/>
      <c r="F22" s="102"/>
      <c r="G22" s="102"/>
      <c r="H22" s="102"/>
      <c r="I22" s="102"/>
      <c r="J22" s="102"/>
      <c r="K22" s="102"/>
      <c r="L22" s="102"/>
      <c r="M22" s="102"/>
      <c r="N22" s="102"/>
      <c r="O22" s="102"/>
      <c r="P22" s="102"/>
      <c r="Q22" s="102"/>
      <c r="R22" s="102"/>
      <c r="S22" s="102"/>
      <c r="T22" s="102"/>
      <c r="U22" s="102"/>
      <c r="V22" s="102"/>
      <c r="W22" s="73"/>
    </row>
    <row r="23" spans="1:23" ht="18" customHeight="1">
      <c r="A23" s="402"/>
      <c r="B23" s="402"/>
      <c r="C23" s="402"/>
      <c r="D23" s="402"/>
      <c r="E23" s="402"/>
      <c r="F23" s="402"/>
      <c r="G23" s="402"/>
      <c r="H23" s="402"/>
      <c r="I23" s="402"/>
      <c r="J23" s="402"/>
      <c r="K23" s="402"/>
      <c r="L23" s="102"/>
      <c r="M23" s="102"/>
      <c r="N23" s="102"/>
      <c r="O23" s="102"/>
      <c r="P23" s="102"/>
      <c r="Q23" s="102"/>
      <c r="R23" s="102"/>
      <c r="S23" s="102"/>
      <c r="T23" s="102"/>
      <c r="U23" s="102"/>
      <c r="V23" s="102"/>
      <c r="W23" s="73"/>
    </row>
    <row r="24" spans="1:23" ht="19" thickBot="1">
      <c r="A24" s="101"/>
      <c r="B24" s="101"/>
      <c r="C24" s="101"/>
      <c r="D24" s="101"/>
      <c r="E24" s="101"/>
      <c r="F24" s="101"/>
      <c r="G24" s="73"/>
      <c r="H24" s="73"/>
      <c r="I24" s="73"/>
      <c r="J24" s="73"/>
      <c r="K24" s="96"/>
      <c r="L24" s="96"/>
      <c r="M24" s="96"/>
      <c r="N24" s="96"/>
      <c r="O24" s="96"/>
      <c r="P24" s="96"/>
      <c r="Q24" s="96"/>
      <c r="R24" s="96"/>
      <c r="S24" s="96"/>
      <c r="T24" s="96"/>
      <c r="U24" s="96"/>
      <c r="V24" s="102"/>
      <c r="W24" s="73"/>
    </row>
    <row r="25" spans="1:23" ht="15" customHeight="1">
      <c r="A25" s="382" t="s">
        <v>130</v>
      </c>
      <c r="B25" s="383"/>
      <c r="C25" s="383"/>
      <c r="D25" s="383"/>
      <c r="E25" s="383"/>
      <c r="F25" s="384"/>
      <c r="G25" s="391" t="s">
        <v>131</v>
      </c>
      <c r="H25" s="392"/>
      <c r="I25" s="392"/>
      <c r="J25" s="393"/>
      <c r="K25" s="96"/>
      <c r="L25" s="96"/>
      <c r="M25" s="96"/>
      <c r="N25" s="96"/>
      <c r="O25" s="96" t="s">
        <v>132</v>
      </c>
      <c r="P25" s="96" t="s">
        <v>132</v>
      </c>
      <c r="Q25" s="96" t="s">
        <v>132</v>
      </c>
      <c r="R25" s="96" t="s">
        <v>132</v>
      </c>
      <c r="S25" s="96"/>
      <c r="T25" s="96" t="str">
        <f t="shared" ref="T25:T26" si="0">IF(AND(O25="Non disponible",P25="Non disponible",Q25="Non disponible",R25="Non disponible"),0,"dispo")</f>
        <v>dispo</v>
      </c>
      <c r="U25" s="96"/>
      <c r="V25" s="103"/>
      <c r="W25" s="73"/>
    </row>
    <row r="26" spans="1:23" ht="15" customHeight="1">
      <c r="A26" s="385"/>
      <c r="B26" s="386"/>
      <c r="C26" s="386"/>
      <c r="D26" s="386"/>
      <c r="E26" s="386"/>
      <c r="F26" s="387"/>
      <c r="G26" s="394" t="s">
        <v>133</v>
      </c>
      <c r="H26" s="396" t="s">
        <v>134</v>
      </c>
      <c r="I26" s="398" t="s">
        <v>135</v>
      </c>
      <c r="J26" s="400" t="s">
        <v>136</v>
      </c>
      <c r="K26" s="96"/>
      <c r="L26" s="96"/>
      <c r="M26" s="96"/>
      <c r="N26" s="96"/>
      <c r="O26" s="96" t="s">
        <v>132</v>
      </c>
      <c r="P26" s="96" t="s">
        <v>132</v>
      </c>
      <c r="Q26" s="96" t="s">
        <v>132</v>
      </c>
      <c r="R26" s="96" t="s">
        <v>132</v>
      </c>
      <c r="S26" s="96"/>
      <c r="T26" s="96" t="str">
        <f t="shared" si="0"/>
        <v>dispo</v>
      </c>
      <c r="U26" s="96"/>
      <c r="V26" s="103"/>
      <c r="W26" s="73"/>
    </row>
    <row r="27" spans="1:23" ht="15" thickBot="1">
      <c r="A27" s="388"/>
      <c r="B27" s="389"/>
      <c r="C27" s="389"/>
      <c r="D27" s="389"/>
      <c r="E27" s="389"/>
      <c r="F27" s="390"/>
      <c r="G27" s="395"/>
      <c r="H27" s="397"/>
      <c r="I27" s="399"/>
      <c r="J27" s="401"/>
      <c r="K27" s="96"/>
      <c r="L27" s="96"/>
      <c r="M27" s="96"/>
      <c r="N27" s="96"/>
      <c r="O27" s="96" t="s">
        <v>132</v>
      </c>
      <c r="P27" s="96" t="s">
        <v>132</v>
      </c>
      <c r="Q27" s="96" t="s">
        <v>132</v>
      </c>
      <c r="R27" s="96" t="s">
        <v>132</v>
      </c>
      <c r="S27" s="96"/>
      <c r="T27" s="96" t="str">
        <f>IF(AND(O27="Non disponible",P27="Non disponible",Q27="Non disponible",R27="Non disponible"),0,"dispo")</f>
        <v>dispo</v>
      </c>
      <c r="U27" s="96"/>
      <c r="V27" s="103"/>
      <c r="W27" s="73"/>
    </row>
    <row r="28" spans="1:23" ht="15" customHeight="1">
      <c r="A28" s="368" t="s">
        <v>137</v>
      </c>
      <c r="B28" s="369"/>
      <c r="C28" s="369"/>
      <c r="D28" s="369"/>
      <c r="E28" s="369"/>
      <c r="F28" s="370"/>
      <c r="G28" s="97"/>
      <c r="H28" s="371" t="str">
        <f>IF(ISERROR((($G$28+($G$29))/2)/$G$30),"0%",((($G$28+($G$29))/A46)/$G$30))</f>
        <v>0%</v>
      </c>
      <c r="I28" s="374">
        <f>IF(M28&lt;0,0,IF(M28&gt;100,100,MROUND(M28,5)))</f>
        <v>0</v>
      </c>
      <c r="J28" s="377">
        <f>IF(M28/10&lt;0,0,IF(M28/10&gt;=10,10,MROUND(M28,5)/10))</f>
        <v>0</v>
      </c>
      <c r="K28" s="380" t="b">
        <f>IF(I28&lt;0,"NOTE DE ZERO                   CAR SCORE HORS BAREME DE NOTATION")</f>
        <v>0</v>
      </c>
      <c r="L28" s="380"/>
      <c r="M28" s="381">
        <f>IF(FORECAST($H$28,A44:A144,B44:B144)=150,0,FORECAST($H$28,A44:A144,B44:B144))</f>
        <v>0</v>
      </c>
      <c r="N28" s="359">
        <f>IF(M28/10&lt;0,0,IF(M28/10&gt;=10,10,M28/10 ))</f>
        <v>0</v>
      </c>
      <c r="O28" s="96" t="s">
        <v>132</v>
      </c>
      <c r="P28" s="96" t="s">
        <v>132</v>
      </c>
      <c r="Q28" s="96" t="s">
        <v>132</v>
      </c>
      <c r="R28" s="96" t="s">
        <v>132</v>
      </c>
      <c r="S28" s="96"/>
      <c r="T28" s="96" t="str">
        <f>IF(AND(O28="Non disponible",P28="Non disponible",Q28="Non disponible",R28="Non disponible"),0,"dispo")</f>
        <v>dispo</v>
      </c>
      <c r="U28" s="96"/>
      <c r="V28" s="103"/>
      <c r="W28" s="73"/>
    </row>
    <row r="29" spans="1:23" ht="15" customHeight="1">
      <c r="A29" s="360" t="s">
        <v>138</v>
      </c>
      <c r="B29" s="361"/>
      <c r="C29" s="361"/>
      <c r="D29" s="361"/>
      <c r="E29" s="361"/>
      <c r="F29" s="362"/>
      <c r="G29" s="98"/>
      <c r="H29" s="372"/>
      <c r="I29" s="375"/>
      <c r="J29" s="378"/>
      <c r="K29" s="380"/>
      <c r="L29" s="380"/>
      <c r="M29" s="381"/>
      <c r="N29" s="359"/>
      <c r="O29" s="96"/>
      <c r="P29" s="96"/>
      <c r="Q29" s="96"/>
      <c r="R29" s="96"/>
      <c r="S29" s="96"/>
      <c r="T29" s="96"/>
      <c r="U29" s="96"/>
      <c r="V29" s="103"/>
      <c r="W29" s="73"/>
    </row>
    <row r="30" spans="1:23" ht="15" thickBot="1">
      <c r="A30" s="363" t="s">
        <v>139</v>
      </c>
      <c r="B30" s="364"/>
      <c r="C30" s="364"/>
      <c r="D30" s="364"/>
      <c r="E30" s="364"/>
      <c r="F30" s="365"/>
      <c r="G30" s="99"/>
      <c r="H30" s="373"/>
      <c r="I30" s="376"/>
      <c r="J30" s="379"/>
      <c r="K30" s="380"/>
      <c r="L30" s="380"/>
      <c r="M30" s="381"/>
      <c r="N30" s="359"/>
      <c r="O30" s="96"/>
      <c r="P30" s="96"/>
      <c r="Q30" s="96"/>
      <c r="R30" s="96"/>
      <c r="S30" s="96"/>
      <c r="T30" s="96"/>
      <c r="U30" s="96"/>
      <c r="V30" s="103"/>
      <c r="W30" s="73"/>
    </row>
    <row r="31" spans="1:23">
      <c r="A31" s="73"/>
      <c r="B31" s="73"/>
      <c r="C31" s="73"/>
      <c r="D31" s="73"/>
      <c r="E31" s="73"/>
      <c r="F31" s="73"/>
      <c r="G31" s="73"/>
      <c r="H31" s="73"/>
      <c r="I31" s="73"/>
      <c r="J31" s="113">
        <f>J28</f>
        <v>0</v>
      </c>
      <c r="K31" s="73"/>
      <c r="L31" s="73"/>
      <c r="M31" s="103"/>
      <c r="N31" s="103"/>
      <c r="O31" s="103"/>
      <c r="P31" s="103"/>
      <c r="Q31" s="103"/>
      <c r="R31" s="103"/>
      <c r="S31" s="103"/>
      <c r="T31" s="103"/>
      <c r="U31" s="103"/>
      <c r="V31" s="103"/>
      <c r="W31" s="73"/>
    </row>
    <row r="32" spans="1:23">
      <c r="A32" s="73"/>
      <c r="B32" s="73"/>
      <c r="C32" s="73"/>
      <c r="D32" s="73"/>
      <c r="E32" s="73"/>
      <c r="F32" s="73"/>
      <c r="G32" s="73"/>
      <c r="H32" s="73"/>
      <c r="I32" s="73"/>
      <c r="J32" s="73"/>
      <c r="K32" s="73"/>
      <c r="L32" s="73"/>
      <c r="M32" s="103"/>
      <c r="N32" s="103"/>
      <c r="O32" s="103"/>
      <c r="P32" s="103"/>
      <c r="Q32" s="103"/>
      <c r="R32" s="103"/>
      <c r="S32" s="103"/>
      <c r="T32" s="103"/>
      <c r="U32" s="103"/>
      <c r="V32" s="103"/>
      <c r="W32" s="73"/>
    </row>
    <row r="33" spans="1:23">
      <c r="A33" s="73"/>
      <c r="B33" s="73"/>
      <c r="C33" s="73"/>
      <c r="D33" s="73"/>
      <c r="E33" s="73"/>
      <c r="F33" s="73"/>
      <c r="G33" s="73"/>
      <c r="H33" s="73"/>
      <c r="I33" s="73"/>
      <c r="J33" s="73"/>
      <c r="K33" s="73"/>
      <c r="L33" s="73"/>
      <c r="M33" s="73"/>
      <c r="N33" s="73"/>
      <c r="O33" s="73"/>
      <c r="P33" s="73"/>
      <c r="Q33" s="73"/>
      <c r="R33" s="73"/>
      <c r="S33" s="73"/>
      <c r="T33" s="73"/>
      <c r="U33" s="73"/>
      <c r="V33" s="102"/>
      <c r="W33" s="73"/>
    </row>
    <row r="34" spans="1:23">
      <c r="A34" s="73"/>
      <c r="B34" s="73"/>
      <c r="C34" s="73"/>
      <c r="D34" s="73"/>
      <c r="E34" s="73"/>
      <c r="F34" s="73"/>
      <c r="G34" s="73"/>
      <c r="H34" s="73"/>
      <c r="I34" s="73"/>
      <c r="J34" s="73"/>
      <c r="K34" s="73"/>
      <c r="L34" s="73"/>
      <c r="M34" s="73"/>
      <c r="N34" s="73"/>
      <c r="O34" s="73"/>
      <c r="P34" s="73"/>
      <c r="Q34" s="73"/>
      <c r="R34" s="73"/>
      <c r="S34" s="73"/>
      <c r="T34" s="73"/>
      <c r="U34" s="73"/>
      <c r="V34" s="102"/>
      <c r="W34" s="73"/>
    </row>
    <row r="35" spans="1:23">
      <c r="A35" s="366" t="s">
        <v>140</v>
      </c>
      <c r="B35" s="367"/>
      <c r="C35" s="367"/>
      <c r="D35" s="367"/>
      <c r="E35" s="367"/>
      <c r="F35" s="367"/>
      <c r="G35" s="367"/>
      <c r="H35" s="367"/>
      <c r="I35" s="367"/>
      <c r="J35" s="367"/>
      <c r="K35" s="367"/>
      <c r="L35" s="367"/>
      <c r="M35" s="73"/>
      <c r="N35" s="73"/>
      <c r="O35" s="104"/>
      <c r="P35" s="73"/>
      <c r="Q35" s="73"/>
      <c r="R35" s="73"/>
      <c r="S35" s="73"/>
      <c r="T35" s="73"/>
      <c r="U35" s="73"/>
      <c r="V35" s="102"/>
      <c r="W35" s="73"/>
    </row>
    <row r="36" spans="1:23">
      <c r="A36" s="366" t="s">
        <v>141</v>
      </c>
      <c r="B36" s="366"/>
      <c r="C36" s="366"/>
      <c r="D36" s="366"/>
      <c r="E36" s="366"/>
      <c r="F36" s="366"/>
      <c r="G36" s="366"/>
      <c r="H36" s="366"/>
      <c r="I36" s="366"/>
      <c r="J36" s="366"/>
      <c r="K36" s="366"/>
      <c r="L36" s="366"/>
      <c r="M36" s="73"/>
      <c r="N36" s="73"/>
      <c r="O36" s="105"/>
      <c r="P36" s="73"/>
      <c r="Q36" s="73"/>
      <c r="R36" s="73"/>
      <c r="S36" s="73"/>
      <c r="T36" s="73"/>
      <c r="U36" s="73"/>
      <c r="V36" s="102"/>
      <c r="W36" s="73"/>
    </row>
    <row r="37" spans="1:23">
      <c r="A37" s="357" t="s">
        <v>142</v>
      </c>
      <c r="B37" s="357"/>
      <c r="C37" s="357"/>
      <c r="D37" s="357"/>
      <c r="E37" s="357"/>
      <c r="F37" s="357"/>
      <c r="G37" s="357"/>
      <c r="H37" s="357"/>
      <c r="I37" s="357"/>
      <c r="J37" s="357"/>
      <c r="K37" s="357"/>
      <c r="L37" s="357"/>
      <c r="M37" s="102"/>
      <c r="N37" s="102"/>
      <c r="O37" s="106"/>
      <c r="P37" s="102"/>
      <c r="Q37" s="102"/>
      <c r="R37" s="102"/>
      <c r="S37" s="102"/>
      <c r="T37" s="102"/>
      <c r="U37" s="102"/>
      <c r="V37" s="102"/>
      <c r="W37" s="73"/>
    </row>
    <row r="38" spans="1:23">
      <c r="A38" s="356" t="s">
        <v>143</v>
      </c>
      <c r="B38" s="357"/>
      <c r="C38" s="357"/>
      <c r="D38" s="357"/>
      <c r="E38" s="357"/>
      <c r="F38" s="357"/>
      <c r="G38" s="357"/>
      <c r="H38" s="357"/>
      <c r="I38" s="357"/>
      <c r="J38" s="357"/>
      <c r="K38" s="357"/>
      <c r="L38" s="357"/>
      <c r="M38" s="102"/>
      <c r="N38" s="102"/>
      <c r="O38" s="102"/>
      <c r="P38" s="102"/>
      <c r="Q38" s="102"/>
      <c r="R38" s="102"/>
      <c r="S38" s="102"/>
      <c r="T38" s="102"/>
      <c r="U38" s="102"/>
      <c r="V38" s="102"/>
      <c r="W38" s="73"/>
    </row>
    <row r="39" spans="1:23">
      <c r="A39" s="357" t="s">
        <v>144</v>
      </c>
      <c r="B39" s="357"/>
      <c r="C39" s="357"/>
      <c r="D39" s="357"/>
      <c r="E39" s="357"/>
      <c r="F39" s="357"/>
      <c r="G39" s="357"/>
      <c r="H39" s="357"/>
      <c r="I39" s="357"/>
      <c r="J39" s="357"/>
      <c r="K39" s="357"/>
      <c r="L39" s="357"/>
      <c r="M39" s="102"/>
      <c r="N39" s="102"/>
      <c r="O39" s="102"/>
      <c r="P39" s="102"/>
      <c r="Q39" s="102"/>
      <c r="R39" s="102"/>
      <c r="S39" s="102"/>
      <c r="T39" s="102"/>
      <c r="U39" s="102"/>
      <c r="V39" s="102"/>
      <c r="W39" s="73"/>
    </row>
    <row r="40" spans="1:23">
      <c r="A40" s="107"/>
      <c r="B40" s="107"/>
      <c r="C40" s="107"/>
      <c r="D40" s="107"/>
      <c r="E40" s="107"/>
      <c r="F40" s="107"/>
      <c r="G40" s="107"/>
      <c r="H40" s="107"/>
      <c r="I40" s="107"/>
      <c r="J40" s="102"/>
      <c r="K40" s="102"/>
      <c r="L40" s="102"/>
      <c r="M40" s="102"/>
      <c r="N40" s="102"/>
      <c r="O40" s="102"/>
      <c r="P40" s="102"/>
      <c r="Q40" s="102"/>
      <c r="R40" s="102"/>
      <c r="S40" s="102"/>
      <c r="T40" s="102"/>
      <c r="U40" s="102"/>
      <c r="V40" s="102"/>
      <c r="W40" s="73"/>
    </row>
    <row r="41" spans="1:23">
      <c r="A41" s="358" t="s">
        <v>145</v>
      </c>
      <c r="B41" s="358"/>
      <c r="C41" s="358"/>
      <c r="D41" s="358"/>
      <c r="E41" s="358"/>
      <c r="F41" s="358"/>
      <c r="G41" s="358"/>
      <c r="H41" s="108"/>
      <c r="I41" s="108"/>
      <c r="J41" s="108"/>
      <c r="K41" s="102"/>
      <c r="L41" s="102"/>
      <c r="M41" s="102"/>
      <c r="N41" s="102"/>
      <c r="O41" s="102"/>
      <c r="P41" s="102"/>
      <c r="Q41" s="102"/>
      <c r="R41" s="102"/>
      <c r="S41" s="102"/>
      <c r="T41" s="102"/>
      <c r="U41" s="102"/>
      <c r="V41" s="102"/>
      <c r="W41" s="73"/>
    </row>
    <row r="42" spans="1:23">
      <c r="A42" s="358"/>
      <c r="B42" s="358"/>
      <c r="C42" s="358"/>
      <c r="D42" s="358"/>
      <c r="E42" s="358"/>
      <c r="F42" s="358"/>
      <c r="G42" s="358"/>
      <c r="H42" s="108"/>
      <c r="I42" s="108"/>
      <c r="J42" s="108"/>
      <c r="K42" s="102"/>
      <c r="L42" s="102"/>
      <c r="M42" s="102"/>
      <c r="N42" s="102"/>
      <c r="O42" s="102"/>
      <c r="P42" s="102"/>
      <c r="Q42" s="102"/>
      <c r="R42" s="102"/>
      <c r="S42" s="102"/>
      <c r="T42" s="102"/>
      <c r="U42" s="102"/>
      <c r="V42" s="102"/>
      <c r="W42" s="73"/>
    </row>
    <row r="43" spans="1:23">
      <c r="A43" s="109" t="s">
        <v>146</v>
      </c>
      <c r="B43" s="109" t="s">
        <v>147</v>
      </c>
      <c r="C43" s="109" t="s">
        <v>148</v>
      </c>
      <c r="D43" s="109" t="s">
        <v>149</v>
      </c>
      <c r="E43" s="110" t="s">
        <v>150</v>
      </c>
      <c r="F43" s="110"/>
      <c r="G43" s="110" t="s">
        <v>151</v>
      </c>
      <c r="H43" s="111"/>
      <c r="I43" s="111"/>
      <c r="J43" s="111"/>
      <c r="K43" s="96"/>
      <c r="L43" s="96"/>
      <c r="M43" s="102"/>
      <c r="N43" s="102"/>
      <c r="O43" s="102"/>
      <c r="P43" s="102"/>
      <c r="Q43" s="102"/>
      <c r="R43" s="102"/>
      <c r="S43" s="102"/>
      <c r="T43" s="102"/>
      <c r="U43" s="102"/>
      <c r="V43" s="102"/>
      <c r="W43" s="73"/>
    </row>
    <row r="44" spans="1:23">
      <c r="A44" s="111">
        <v>0</v>
      </c>
      <c r="B44" s="111">
        <f t="shared" ref="B44:B51" si="1">$C$44*A44+$D$44</f>
        <v>0.3</v>
      </c>
      <c r="C44" s="111">
        <v>-2E-3</v>
      </c>
      <c r="D44" s="111">
        <v>0.3</v>
      </c>
      <c r="E44" s="111">
        <v>100</v>
      </c>
      <c r="F44" s="111">
        <v>0</v>
      </c>
      <c r="G44" s="111">
        <f t="shared" ref="G44:G51" si="2">$C$44*E44+$D$44</f>
        <v>9.9999999999999978E-2</v>
      </c>
      <c r="H44" s="111" t="str">
        <f>IF($H$28&gt;=G44,$H$28,IF($H$28&lt;G44,-2.2))</f>
        <v>0%</v>
      </c>
      <c r="I44" s="111">
        <v>0.2</v>
      </c>
      <c r="J44" s="111"/>
      <c r="K44" s="96"/>
      <c r="L44" s="96"/>
      <c r="M44" s="102"/>
      <c r="N44" s="102"/>
      <c r="O44" s="102"/>
      <c r="P44" s="102"/>
      <c r="Q44" s="102"/>
      <c r="R44" s="102"/>
      <c r="S44" s="102"/>
      <c r="T44" s="102"/>
      <c r="U44" s="102"/>
      <c r="V44" s="102"/>
      <c r="W44" s="73"/>
    </row>
    <row r="45" spans="1:23">
      <c r="A45" s="111">
        <v>1</v>
      </c>
      <c r="B45" s="111">
        <f t="shared" si="1"/>
        <v>0.29799999999999999</v>
      </c>
      <c r="C45" s="111">
        <v>-0.2</v>
      </c>
      <c r="D45" s="111">
        <v>0.3</v>
      </c>
      <c r="E45" s="111">
        <v>99</v>
      </c>
      <c r="F45" s="111">
        <v>0</v>
      </c>
      <c r="G45" s="111">
        <f t="shared" si="2"/>
        <v>0.10199999999999998</v>
      </c>
      <c r="H45" s="111" t="str">
        <f t="shared" ref="H45:H51" si="3">IF($H$28&gt;=G45,$H$28,IF($H$28&lt;G45,-2.2))</f>
        <v>0%</v>
      </c>
      <c r="I45" s="111">
        <v>0.2</v>
      </c>
      <c r="J45" s="111"/>
      <c r="K45" s="96"/>
      <c r="L45" s="96"/>
      <c r="M45" s="102"/>
      <c r="N45" s="102"/>
      <c r="O45" s="102"/>
      <c r="P45" s="102"/>
      <c r="Q45" s="102"/>
      <c r="R45" s="102"/>
      <c r="S45" s="102"/>
      <c r="T45" s="102"/>
      <c r="U45" s="102"/>
      <c r="V45" s="102"/>
      <c r="W45" s="73"/>
    </row>
    <row r="46" spans="1:23">
      <c r="A46" s="111">
        <v>2</v>
      </c>
      <c r="B46" s="111">
        <f t="shared" si="1"/>
        <v>0.29599999999999999</v>
      </c>
      <c r="C46" s="111">
        <v>-0.2</v>
      </c>
      <c r="D46" s="111">
        <v>0.3</v>
      </c>
      <c r="E46" s="111">
        <v>98</v>
      </c>
      <c r="F46" s="111">
        <v>0</v>
      </c>
      <c r="G46" s="111">
        <f t="shared" si="2"/>
        <v>0.10399999999999998</v>
      </c>
      <c r="H46" s="111" t="str">
        <f t="shared" si="3"/>
        <v>0%</v>
      </c>
      <c r="I46" s="111">
        <v>0.2</v>
      </c>
      <c r="J46" s="111"/>
      <c r="K46" s="96"/>
      <c r="L46" s="96"/>
      <c r="M46" s="102"/>
      <c r="N46" s="102"/>
      <c r="O46" s="102"/>
      <c r="P46" s="102"/>
      <c r="Q46" s="102"/>
      <c r="R46" s="102"/>
      <c r="S46" s="102"/>
      <c r="T46" s="102"/>
      <c r="U46" s="102"/>
      <c r="V46" s="102"/>
      <c r="W46" s="73"/>
    </row>
    <row r="47" spans="1:23">
      <c r="A47" s="111">
        <v>3</v>
      </c>
      <c r="B47" s="111">
        <f t="shared" si="1"/>
        <v>0.29399999999999998</v>
      </c>
      <c r="C47" s="111">
        <v>-0.2</v>
      </c>
      <c r="D47" s="111">
        <v>0.3</v>
      </c>
      <c r="E47" s="111">
        <v>97</v>
      </c>
      <c r="F47" s="111">
        <v>0</v>
      </c>
      <c r="G47" s="111">
        <f t="shared" si="2"/>
        <v>0.10599999999999998</v>
      </c>
      <c r="H47" s="111" t="str">
        <f t="shared" si="3"/>
        <v>0%</v>
      </c>
      <c r="I47" s="111">
        <v>0.2</v>
      </c>
      <c r="J47" s="111"/>
      <c r="K47" s="96"/>
      <c r="L47" s="96"/>
      <c r="M47" s="102"/>
      <c r="N47" s="102"/>
      <c r="O47" s="102"/>
      <c r="P47" s="102"/>
      <c r="Q47" s="107"/>
      <c r="R47" s="102"/>
      <c r="S47" s="102"/>
      <c r="T47" s="102"/>
      <c r="U47" s="102"/>
      <c r="V47" s="102"/>
      <c r="W47" s="73"/>
    </row>
    <row r="48" spans="1:23">
      <c r="A48" s="111">
        <v>4</v>
      </c>
      <c r="B48" s="111">
        <f t="shared" si="1"/>
        <v>0.29199999999999998</v>
      </c>
      <c r="C48" s="111">
        <v>-0.2</v>
      </c>
      <c r="D48" s="111">
        <v>0.3</v>
      </c>
      <c r="E48" s="111">
        <v>96</v>
      </c>
      <c r="F48" s="111">
        <v>0</v>
      </c>
      <c r="G48" s="111">
        <f t="shared" si="2"/>
        <v>0.10799999999999998</v>
      </c>
      <c r="H48" s="111" t="str">
        <f t="shared" si="3"/>
        <v>0%</v>
      </c>
      <c r="I48" s="111">
        <v>0.2</v>
      </c>
      <c r="J48" s="111"/>
      <c r="K48" s="96"/>
      <c r="L48" s="96"/>
      <c r="M48" s="102"/>
      <c r="N48" s="102"/>
      <c r="O48" s="102"/>
      <c r="P48" s="102"/>
      <c r="Q48" s="107"/>
      <c r="R48" s="102"/>
      <c r="S48" s="102"/>
      <c r="T48" s="102"/>
      <c r="U48" s="102"/>
      <c r="V48" s="102"/>
      <c r="W48" s="73"/>
    </row>
    <row r="49" spans="1:23">
      <c r="A49" s="111">
        <v>5</v>
      </c>
      <c r="B49" s="111">
        <f t="shared" si="1"/>
        <v>0.28999999999999998</v>
      </c>
      <c r="C49" s="111">
        <v>-0.2</v>
      </c>
      <c r="D49" s="111">
        <v>0.3</v>
      </c>
      <c r="E49" s="111">
        <v>95</v>
      </c>
      <c r="F49" s="111">
        <v>0</v>
      </c>
      <c r="G49" s="111">
        <f t="shared" si="2"/>
        <v>0.10999999999999999</v>
      </c>
      <c r="H49" s="111" t="str">
        <f t="shared" si="3"/>
        <v>0%</v>
      </c>
      <c r="I49" s="111">
        <v>0.2</v>
      </c>
      <c r="J49" s="111"/>
      <c r="K49" s="96"/>
      <c r="L49" s="96"/>
      <c r="M49" s="102"/>
      <c r="N49" s="102"/>
      <c r="O49" s="102"/>
      <c r="P49" s="102"/>
      <c r="Q49" s="107"/>
      <c r="R49" s="102"/>
      <c r="S49" s="102"/>
      <c r="T49" s="102"/>
      <c r="U49" s="102"/>
      <c r="V49" s="102"/>
      <c r="W49" s="73"/>
    </row>
    <row r="50" spans="1:23">
      <c r="A50" s="111">
        <v>6</v>
      </c>
      <c r="B50" s="111">
        <f t="shared" si="1"/>
        <v>0.28799999999999998</v>
      </c>
      <c r="C50" s="111">
        <v>-0.2</v>
      </c>
      <c r="D50" s="111">
        <v>0.3</v>
      </c>
      <c r="E50" s="111">
        <v>94</v>
      </c>
      <c r="F50" s="111">
        <v>0</v>
      </c>
      <c r="G50" s="111">
        <f t="shared" si="2"/>
        <v>0.11199999999999999</v>
      </c>
      <c r="H50" s="111" t="str">
        <f t="shared" si="3"/>
        <v>0%</v>
      </c>
      <c r="I50" s="111">
        <v>0.2</v>
      </c>
      <c r="J50" s="111"/>
      <c r="K50" s="96"/>
      <c r="L50" s="96"/>
      <c r="M50" s="102"/>
      <c r="N50" s="102"/>
      <c r="O50" s="102"/>
      <c r="P50" s="102"/>
      <c r="Q50" s="107"/>
      <c r="R50" s="102"/>
      <c r="S50" s="102"/>
      <c r="T50" s="102"/>
      <c r="U50" s="102"/>
      <c r="V50" s="102"/>
      <c r="W50" s="73"/>
    </row>
    <row r="51" spans="1:23">
      <c r="A51" s="111">
        <v>7</v>
      </c>
      <c r="B51" s="111">
        <f t="shared" si="1"/>
        <v>0.28599999999999998</v>
      </c>
      <c r="C51" s="111">
        <v>-0.2</v>
      </c>
      <c r="D51" s="111">
        <v>0.3</v>
      </c>
      <c r="E51" s="111">
        <v>93</v>
      </c>
      <c r="F51" s="111">
        <v>0</v>
      </c>
      <c r="G51" s="111">
        <f t="shared" si="2"/>
        <v>0.11399999999999999</v>
      </c>
      <c r="H51" s="111" t="str">
        <f t="shared" si="3"/>
        <v>0%</v>
      </c>
      <c r="I51" s="111">
        <v>0.2</v>
      </c>
      <c r="J51" s="111"/>
      <c r="K51" s="96"/>
      <c r="L51" s="96"/>
      <c r="M51" s="73"/>
      <c r="N51" s="73"/>
      <c r="O51" s="73"/>
      <c r="P51" s="73"/>
      <c r="Q51" s="112"/>
      <c r="R51" s="73"/>
      <c r="S51" s="73"/>
      <c r="T51" s="73"/>
      <c r="U51" s="73"/>
      <c r="V51" s="73"/>
      <c r="W51" s="73"/>
    </row>
  </sheetData>
  <mergeCells count="32">
    <mergeCell ref="A23:K23"/>
    <mergeCell ref="M4:R21"/>
    <mergeCell ref="A5:K9"/>
    <mergeCell ref="A1:K2"/>
    <mergeCell ref="L1:P2"/>
    <mergeCell ref="A4:K4"/>
    <mergeCell ref="A10:K11"/>
    <mergeCell ref="A12:K13"/>
    <mergeCell ref="A14:K16"/>
    <mergeCell ref="A17:K19"/>
    <mergeCell ref="A20:K21"/>
    <mergeCell ref="A25:F27"/>
    <mergeCell ref="G25:J25"/>
    <mergeCell ref="G26:G27"/>
    <mergeCell ref="H26:H27"/>
    <mergeCell ref="I26:I27"/>
    <mergeCell ref="J26:J27"/>
    <mergeCell ref="A38:L38"/>
    <mergeCell ref="A39:L39"/>
    <mergeCell ref="A41:G42"/>
    <mergeCell ref="N28:N30"/>
    <mergeCell ref="A29:F29"/>
    <mergeCell ref="A30:F30"/>
    <mergeCell ref="A35:L35"/>
    <mergeCell ref="A36:L36"/>
    <mergeCell ref="A37:L37"/>
    <mergeCell ref="A28:F28"/>
    <mergeCell ref="H28:H30"/>
    <mergeCell ref="I28:I30"/>
    <mergeCell ref="J28:J30"/>
    <mergeCell ref="K28:L30"/>
    <mergeCell ref="M28:M30"/>
  </mergeCells>
  <conditionalFormatting sqref="A23">
    <cfRule type="containsText" dxfId="4" priority="2" operator="containsText" text=" ">
      <formula>NOT(ISERROR(SEARCH(" ",A23)))</formula>
    </cfRule>
  </conditionalFormatting>
  <conditionalFormatting sqref="G28:G30">
    <cfRule type="cellIs" dxfId="3" priority="4" operator="between">
      <formula>0</formula>
      <formula>10000000000</formula>
    </cfRule>
    <cfRule type="containsText" dxfId="2" priority="5" operator="containsText" text="compléter">
      <formula>NOT(ISERROR(SEARCH("compléter",G28)))</formula>
    </cfRule>
  </conditionalFormatting>
  <conditionalFormatting sqref="K28 M28">
    <cfRule type="containsText" dxfId="1" priority="3" operator="containsText" text="FAUX">
      <formula>NOT(ISERROR(SEARCH("FAUX",K28)))</formula>
    </cfRule>
  </conditionalFormatting>
  <pageMargins left="0.7" right="0.7" top="0.75" bottom="0.75" header="0.3" footer="0.3"/>
  <drawing r:id="rId1"/>
  <legacy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id="{FC83EF92-BB68-4153-A112-DA6376076618}">
            <xm:f>NOT(ISERROR(SEARCH("Merci",A23)))</xm:f>
            <xm:f>"Merci"</xm:f>
            <x14:dxf>
              <font>
                <color rgb="FFFF0000"/>
              </font>
              <fill>
                <patternFill>
                  <bgColor rgb="FFFFFF00"/>
                </patternFill>
              </fill>
            </x14:dxf>
          </x14:cfRule>
          <xm:sqref>A23</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47370-3150-45EC-AF5C-E78817A307C1}">
  <sheetPr>
    <tabColor theme="2"/>
  </sheetPr>
  <dimension ref="A1:AH33"/>
  <sheetViews>
    <sheetView zoomScaleNormal="100" workbookViewId="0">
      <selection activeCell="A22" sqref="A22"/>
    </sheetView>
  </sheetViews>
  <sheetFormatPr baseColWidth="10" defaultColWidth="11.453125" defaultRowHeight="14.5"/>
  <cols>
    <col min="1" max="1" width="38" customWidth="1"/>
    <col min="2" max="2" width="7" customWidth="1"/>
    <col min="3" max="3" width="4.7265625" customWidth="1"/>
    <col min="4" max="4" width="10.453125" customWidth="1"/>
    <col min="5" max="5" width="12" customWidth="1"/>
    <col min="6" max="6" width="10.453125" customWidth="1"/>
    <col min="7" max="7" width="4" customWidth="1"/>
    <col min="8" max="9" width="9.7265625" customWidth="1"/>
    <col min="10" max="10" width="2.7265625" customWidth="1"/>
    <col min="11" max="11" width="9.1796875" customWidth="1"/>
    <col min="13" max="13" width="5.81640625" customWidth="1"/>
    <col min="14" max="14" width="6.7265625" customWidth="1"/>
    <col min="21" max="21" width="34.26953125" customWidth="1"/>
  </cols>
  <sheetData>
    <row r="1" spans="1:34" ht="34.5" customHeight="1" thickBot="1">
      <c r="A1" s="276" t="s">
        <v>152</v>
      </c>
      <c r="B1" s="428" t="s">
        <v>153</v>
      </c>
      <c r="C1" s="429"/>
      <c r="D1" s="430"/>
      <c r="E1" s="428" t="s">
        <v>154</v>
      </c>
      <c r="F1" s="430"/>
      <c r="G1" s="428" t="s">
        <v>155</v>
      </c>
      <c r="H1" s="429"/>
      <c r="I1" s="429"/>
      <c r="J1" s="430"/>
      <c r="K1" s="441" t="s">
        <v>26</v>
      </c>
    </row>
    <row r="2" spans="1:34" ht="13.5" customHeight="1" thickBot="1">
      <c r="A2" s="278"/>
      <c r="B2" s="443" t="s">
        <v>156</v>
      </c>
      <c r="C2" s="444"/>
      <c r="D2" s="38" t="s">
        <v>157</v>
      </c>
      <c r="E2" s="173" t="s">
        <v>156</v>
      </c>
      <c r="F2" s="173" t="s">
        <v>157</v>
      </c>
      <c r="G2" s="445" t="s">
        <v>156</v>
      </c>
      <c r="H2" s="446"/>
      <c r="I2" s="447" t="s">
        <v>157</v>
      </c>
      <c r="J2" s="448"/>
      <c r="K2" s="442"/>
    </row>
    <row r="3" spans="1:34" ht="15" customHeight="1" thickBot="1">
      <c r="A3" s="36"/>
      <c r="B3" s="449" t="s">
        <v>158</v>
      </c>
      <c r="C3" s="450"/>
      <c r="D3" s="451"/>
      <c r="E3" s="439" t="s">
        <v>25</v>
      </c>
      <c r="F3" s="440"/>
      <c r="G3" s="439" t="s">
        <v>158</v>
      </c>
      <c r="H3" s="452"/>
      <c r="I3" s="452"/>
      <c r="J3" s="440"/>
      <c r="K3" s="442"/>
    </row>
    <row r="4" spans="1:34" ht="27.75" customHeight="1" thickBot="1">
      <c r="A4" s="72" t="s">
        <v>159</v>
      </c>
      <c r="B4" s="431">
        <v>0</v>
      </c>
      <c r="C4" s="432"/>
      <c r="D4" s="37">
        <v>1</v>
      </c>
      <c r="E4" s="171">
        <v>0</v>
      </c>
      <c r="F4" s="171">
        <v>1</v>
      </c>
      <c r="G4" s="433">
        <v>0</v>
      </c>
      <c r="H4" s="434"/>
      <c r="I4" s="431">
        <v>1</v>
      </c>
      <c r="J4" s="432"/>
      <c r="K4" s="39"/>
    </row>
    <row r="5" spans="1:34" ht="17.25" customHeight="1" thickBot="1">
      <c r="A5" s="71" t="s">
        <v>160</v>
      </c>
      <c r="B5" s="435">
        <v>0</v>
      </c>
      <c r="C5" s="436"/>
      <c r="D5" s="40">
        <v>1</v>
      </c>
      <c r="E5" s="169">
        <v>0</v>
      </c>
      <c r="F5" s="169">
        <v>1</v>
      </c>
      <c r="G5" s="435">
        <v>0</v>
      </c>
      <c r="H5" s="436"/>
      <c r="I5" s="435">
        <v>1</v>
      </c>
      <c r="J5" s="437"/>
      <c r="K5" s="41"/>
    </row>
    <row r="6" spans="1:34" ht="18" customHeight="1" thickBot="1">
      <c r="A6" s="71" t="s">
        <v>161</v>
      </c>
      <c r="B6" s="425">
        <v>0</v>
      </c>
      <c r="C6" s="426"/>
      <c r="D6" s="42">
        <v>1</v>
      </c>
      <c r="E6" s="170">
        <v>0</v>
      </c>
      <c r="F6" s="170">
        <v>1</v>
      </c>
      <c r="G6" s="425">
        <v>0</v>
      </c>
      <c r="H6" s="426"/>
      <c r="I6" s="425">
        <v>1</v>
      </c>
      <c r="J6" s="427"/>
      <c r="K6" s="43"/>
    </row>
    <row r="7" spans="1:34" ht="15" thickBot="1">
      <c r="A7" s="71" t="s">
        <v>162</v>
      </c>
      <c r="B7" s="453">
        <v>0</v>
      </c>
      <c r="C7" s="454"/>
      <c r="D7" s="134">
        <v>1</v>
      </c>
      <c r="E7" s="172">
        <v>0</v>
      </c>
      <c r="F7" s="172">
        <v>1</v>
      </c>
      <c r="G7" s="453">
        <v>0</v>
      </c>
      <c r="H7" s="454"/>
      <c r="I7" s="453">
        <v>1</v>
      </c>
      <c r="J7" s="454"/>
      <c r="K7" s="135"/>
    </row>
    <row r="8" spans="1:34" ht="15" customHeight="1">
      <c r="K8" s="44">
        <f>SUM(K4:K7)</f>
        <v>0</v>
      </c>
      <c r="U8" s="438"/>
      <c r="V8" s="455"/>
      <c r="W8" s="455"/>
      <c r="X8" s="455"/>
      <c r="Y8" s="455"/>
      <c r="Z8" s="455"/>
      <c r="AA8" s="455"/>
      <c r="AB8" s="455"/>
      <c r="AC8" s="455"/>
      <c r="AD8" s="455"/>
      <c r="AE8" s="455"/>
      <c r="AF8" s="455"/>
      <c r="AG8" s="455"/>
      <c r="AH8" s="455"/>
    </row>
    <row r="9" spans="1:34">
      <c r="B9" t="s">
        <v>163</v>
      </c>
      <c r="U9" s="438"/>
      <c r="V9" s="455"/>
      <c r="W9" s="455"/>
      <c r="X9" s="455"/>
      <c r="Y9" s="455"/>
      <c r="Z9" s="455"/>
      <c r="AA9" s="455"/>
      <c r="AB9" s="455"/>
      <c r="AC9" s="455"/>
      <c r="AD9" s="455"/>
      <c r="AE9" s="455"/>
      <c r="AF9" s="455"/>
      <c r="AG9" s="455"/>
      <c r="AH9" s="455"/>
    </row>
    <row r="10" spans="1:34">
      <c r="U10" s="438"/>
      <c r="V10" s="455"/>
      <c r="W10" s="455"/>
      <c r="X10" s="455"/>
      <c r="Y10" s="455"/>
      <c r="Z10" s="455"/>
      <c r="AA10" s="455"/>
      <c r="AB10" s="455"/>
      <c r="AC10" s="455"/>
      <c r="AD10" s="455"/>
      <c r="AE10" s="455"/>
      <c r="AF10" s="455"/>
      <c r="AG10" s="455"/>
      <c r="AH10" s="455"/>
    </row>
    <row r="11" spans="1:34">
      <c r="U11" s="438"/>
      <c r="V11" s="455"/>
      <c r="W11" s="455"/>
      <c r="X11" s="455"/>
      <c r="Y11" s="455"/>
      <c r="Z11" s="455"/>
      <c r="AA11" s="455"/>
      <c r="AB11" s="178"/>
      <c r="AC11" s="178"/>
      <c r="AD11" s="455"/>
      <c r="AE11" s="455"/>
      <c r="AF11" s="178"/>
      <c r="AG11" s="455"/>
      <c r="AH11" s="455"/>
    </row>
    <row r="12" spans="1:34" ht="15" thickBot="1">
      <c r="A12" s="45"/>
      <c r="C12" s="45"/>
      <c r="J12" s="45"/>
      <c r="K12" s="45"/>
      <c r="L12" s="45"/>
      <c r="U12" s="438"/>
      <c r="V12" s="455"/>
      <c r="W12" s="455"/>
      <c r="X12" s="455"/>
      <c r="Y12" s="455"/>
      <c r="Z12" s="455"/>
      <c r="AA12" s="455"/>
      <c r="AB12" s="455"/>
      <c r="AC12" s="455"/>
      <c r="AD12" s="455"/>
      <c r="AE12" s="455"/>
      <c r="AF12" s="455"/>
      <c r="AG12" s="455"/>
      <c r="AH12" s="455"/>
    </row>
    <row r="13" spans="1:34" ht="31.5" customHeight="1" thickBot="1">
      <c r="A13" s="276" t="s">
        <v>164</v>
      </c>
      <c r="B13" s="428" t="s">
        <v>153</v>
      </c>
      <c r="C13" s="429"/>
      <c r="D13" s="430"/>
      <c r="E13" s="428" t="s">
        <v>154</v>
      </c>
      <c r="F13" s="430"/>
      <c r="G13" s="428" t="s">
        <v>155</v>
      </c>
      <c r="H13" s="429"/>
      <c r="I13" s="429"/>
      <c r="J13" s="430"/>
      <c r="K13" s="441" t="s">
        <v>26</v>
      </c>
      <c r="O13" s="46"/>
      <c r="U13" s="438"/>
      <c r="V13" s="455"/>
      <c r="W13" s="455"/>
      <c r="X13" s="455"/>
      <c r="Y13" s="455"/>
      <c r="Z13" s="455"/>
      <c r="AA13" s="455"/>
      <c r="AB13" s="455"/>
      <c r="AC13" s="455"/>
      <c r="AD13" s="455"/>
      <c r="AE13" s="455"/>
      <c r="AF13" s="455"/>
      <c r="AG13" s="455"/>
      <c r="AH13" s="455"/>
    </row>
    <row r="14" spans="1:34" ht="15" thickBot="1">
      <c r="A14" s="278"/>
      <c r="B14" s="443" t="s">
        <v>156</v>
      </c>
      <c r="C14" s="444"/>
      <c r="D14" s="38" t="s">
        <v>157</v>
      </c>
      <c r="E14" s="173" t="s">
        <v>156</v>
      </c>
      <c r="F14" s="173" t="s">
        <v>157</v>
      </c>
      <c r="G14" s="445" t="s">
        <v>156</v>
      </c>
      <c r="H14" s="446"/>
      <c r="I14" s="447" t="s">
        <v>157</v>
      </c>
      <c r="J14" s="448"/>
      <c r="K14" s="442"/>
      <c r="O14" s="46"/>
      <c r="U14" s="179"/>
      <c r="V14" s="456"/>
      <c r="W14" s="456"/>
      <c r="X14" s="181"/>
      <c r="Y14" s="181"/>
      <c r="Z14" s="181"/>
      <c r="AA14" s="181"/>
      <c r="AB14" s="180"/>
      <c r="AC14" s="180"/>
      <c r="AD14" s="456"/>
      <c r="AE14" s="456"/>
      <c r="AF14" s="180"/>
      <c r="AG14" s="456"/>
      <c r="AH14" s="456"/>
    </row>
    <row r="15" spans="1:34" ht="15" thickBot="1">
      <c r="A15" s="36"/>
      <c r="B15" s="449" t="s">
        <v>158</v>
      </c>
      <c r="C15" s="450"/>
      <c r="D15" s="451"/>
      <c r="E15" s="439" t="s">
        <v>25</v>
      </c>
      <c r="F15" s="440"/>
      <c r="G15" s="439" t="s">
        <v>158</v>
      </c>
      <c r="H15" s="452"/>
      <c r="I15" s="452"/>
      <c r="J15" s="440"/>
      <c r="K15" s="442"/>
      <c r="O15" s="46"/>
      <c r="U15" s="179"/>
      <c r="V15" s="456"/>
      <c r="W15" s="456"/>
      <c r="X15" s="456"/>
      <c r="Y15" s="456"/>
      <c r="Z15" s="456"/>
      <c r="AA15" s="456"/>
      <c r="AB15" s="180"/>
      <c r="AC15" s="180"/>
      <c r="AD15" s="456"/>
      <c r="AE15" s="456"/>
      <c r="AF15" s="180"/>
      <c r="AG15" s="456"/>
      <c r="AH15" s="456"/>
    </row>
    <row r="16" spans="1:34" ht="25.5" customHeight="1" thickBot="1">
      <c r="A16" s="72" t="s">
        <v>165</v>
      </c>
      <c r="B16" s="431">
        <v>0</v>
      </c>
      <c r="C16" s="432"/>
      <c r="D16" s="37">
        <v>1</v>
      </c>
      <c r="E16" s="171">
        <v>0</v>
      </c>
      <c r="F16" s="171">
        <v>1</v>
      </c>
      <c r="G16" s="433">
        <v>0</v>
      </c>
      <c r="H16" s="434"/>
      <c r="I16" s="431">
        <v>1</v>
      </c>
      <c r="J16" s="432"/>
      <c r="K16" s="39"/>
      <c r="O16" s="46"/>
      <c r="U16" s="179"/>
      <c r="V16" s="456"/>
      <c r="W16" s="456"/>
      <c r="X16" s="456"/>
      <c r="Y16" s="456"/>
      <c r="Z16" s="456"/>
      <c r="AA16" s="456"/>
      <c r="AB16" s="180"/>
      <c r="AC16" s="180"/>
      <c r="AD16" s="456"/>
      <c r="AE16" s="456"/>
      <c r="AF16" s="180"/>
      <c r="AG16" s="456"/>
      <c r="AH16" s="456"/>
    </row>
    <row r="17" spans="1:34" ht="16.5" customHeight="1" thickBot="1">
      <c r="A17" s="71" t="s">
        <v>166</v>
      </c>
      <c r="B17" s="435">
        <v>0</v>
      </c>
      <c r="C17" s="436"/>
      <c r="D17" s="40">
        <v>1</v>
      </c>
      <c r="E17" s="169">
        <v>0</v>
      </c>
      <c r="F17" s="169">
        <v>1</v>
      </c>
      <c r="G17" s="435">
        <v>0</v>
      </c>
      <c r="H17" s="436"/>
      <c r="I17" s="435">
        <v>1</v>
      </c>
      <c r="J17" s="437"/>
      <c r="K17" s="41"/>
      <c r="O17" s="46"/>
      <c r="U17" s="179"/>
      <c r="V17" s="456"/>
      <c r="W17" s="456"/>
      <c r="X17" s="456"/>
      <c r="Y17" s="456"/>
      <c r="Z17" s="456"/>
      <c r="AA17" s="456"/>
      <c r="AB17" s="180"/>
      <c r="AC17" s="180"/>
      <c r="AD17" s="456"/>
      <c r="AE17" s="456"/>
      <c r="AF17" s="180"/>
      <c r="AG17" s="456"/>
      <c r="AH17" s="456"/>
    </row>
    <row r="18" spans="1:34" ht="22.5" customHeight="1" thickBot="1">
      <c r="A18" s="71" t="s">
        <v>167</v>
      </c>
      <c r="B18" s="425">
        <v>0</v>
      </c>
      <c r="C18" s="426"/>
      <c r="D18" s="42">
        <v>1</v>
      </c>
      <c r="E18" s="170">
        <v>0</v>
      </c>
      <c r="F18" s="170">
        <v>1</v>
      </c>
      <c r="G18" s="425">
        <v>0</v>
      </c>
      <c r="H18" s="426"/>
      <c r="I18" s="425">
        <v>1</v>
      </c>
      <c r="J18" s="427"/>
      <c r="K18" s="43"/>
      <c r="O18" s="46"/>
      <c r="U18" s="180"/>
      <c r="V18" s="181"/>
      <c r="W18" s="181"/>
      <c r="X18" s="181"/>
      <c r="Y18" s="181"/>
      <c r="Z18" s="181"/>
      <c r="AA18" s="181"/>
      <c r="AB18" s="180"/>
      <c r="AC18" s="180"/>
      <c r="AD18" s="180"/>
      <c r="AE18" s="180"/>
      <c r="AF18" s="180"/>
      <c r="AG18" s="182"/>
      <c r="AH18" s="182"/>
    </row>
    <row r="19" spans="1:34" ht="17.25" customHeight="1">
      <c r="K19" s="44">
        <f>SUM(K16:K18)</f>
        <v>0</v>
      </c>
      <c r="O19" s="46"/>
    </row>
    <row r="20" spans="1:34" ht="19.5" customHeight="1">
      <c r="B20" t="s">
        <v>168</v>
      </c>
    </row>
    <row r="21" spans="1:34" ht="20.25" customHeight="1">
      <c r="O21" s="46"/>
    </row>
    <row r="23" spans="1:34" ht="15.75" customHeight="1"/>
    <row r="24" spans="1:34" ht="15" thickBot="1"/>
    <row r="25" spans="1:34">
      <c r="A25" s="114" t="s">
        <v>169</v>
      </c>
      <c r="B25" s="115"/>
      <c r="C25" s="116"/>
      <c r="D25" s="116"/>
      <c r="E25" s="116"/>
      <c r="F25" s="116"/>
      <c r="G25" s="116"/>
      <c r="H25" s="116"/>
      <c r="I25" s="116"/>
      <c r="J25" s="116"/>
      <c r="K25" s="117"/>
      <c r="O25" s="114" t="s">
        <v>169</v>
      </c>
      <c r="P25" s="115"/>
      <c r="Q25" s="116"/>
      <c r="R25" s="116"/>
      <c r="S25" s="116"/>
      <c r="T25" s="116"/>
      <c r="U25" s="116"/>
      <c r="V25" s="116"/>
      <c r="W25" s="117"/>
    </row>
    <row r="26" spans="1:34">
      <c r="A26" s="457" t="s">
        <v>170</v>
      </c>
      <c r="B26" s="232"/>
      <c r="C26" s="232"/>
      <c r="D26" s="232"/>
      <c r="E26" s="232"/>
      <c r="F26" s="232"/>
      <c r="G26" s="232"/>
      <c r="H26" s="232"/>
      <c r="I26" s="232"/>
      <c r="J26" s="232"/>
      <c r="K26" s="233"/>
      <c r="O26" s="457" t="s">
        <v>171</v>
      </c>
      <c r="P26" s="232"/>
      <c r="Q26" s="232"/>
      <c r="R26" s="232"/>
      <c r="S26" s="232"/>
      <c r="T26" s="232"/>
      <c r="U26" s="232"/>
      <c r="V26" s="232"/>
      <c r="W26" s="233"/>
    </row>
    <row r="27" spans="1:34">
      <c r="A27" s="457"/>
      <c r="B27" s="232"/>
      <c r="C27" s="232"/>
      <c r="D27" s="232"/>
      <c r="E27" s="232"/>
      <c r="F27" s="232"/>
      <c r="G27" s="232"/>
      <c r="H27" s="232"/>
      <c r="I27" s="232"/>
      <c r="J27" s="232"/>
      <c r="K27" s="233"/>
      <c r="O27" s="457"/>
      <c r="P27" s="232"/>
      <c r="Q27" s="232"/>
      <c r="R27" s="232"/>
      <c r="S27" s="232"/>
      <c r="T27" s="232"/>
      <c r="U27" s="232"/>
      <c r="V27" s="232"/>
      <c r="W27" s="233"/>
    </row>
    <row r="28" spans="1:34" ht="18.649999999999999" customHeight="1">
      <c r="A28" s="457"/>
      <c r="B28" s="232"/>
      <c r="C28" s="232"/>
      <c r="D28" s="232"/>
      <c r="E28" s="232"/>
      <c r="F28" s="232"/>
      <c r="G28" s="232"/>
      <c r="H28" s="232"/>
      <c r="I28" s="232"/>
      <c r="J28" s="232"/>
      <c r="K28" s="233"/>
      <c r="O28" s="457"/>
      <c r="P28" s="232"/>
      <c r="Q28" s="232"/>
      <c r="R28" s="232"/>
      <c r="S28" s="232"/>
      <c r="T28" s="232"/>
      <c r="U28" s="232"/>
      <c r="V28" s="232"/>
      <c r="W28" s="233"/>
    </row>
    <row r="29" spans="1:34" ht="48.65" customHeight="1">
      <c r="A29" s="457" t="s">
        <v>172</v>
      </c>
      <c r="B29" s="232"/>
      <c r="C29" s="232"/>
      <c r="D29" s="232"/>
      <c r="E29" s="232"/>
      <c r="F29" s="232"/>
      <c r="G29" s="232"/>
      <c r="H29" s="232"/>
      <c r="I29" s="232"/>
      <c r="J29" s="232"/>
      <c r="K29" s="233"/>
      <c r="O29" s="457" t="s">
        <v>173</v>
      </c>
      <c r="P29" s="232"/>
      <c r="Q29" s="232"/>
      <c r="R29" s="232"/>
      <c r="S29" s="232"/>
      <c r="T29" s="232"/>
      <c r="U29" s="232"/>
      <c r="V29" s="232"/>
      <c r="W29" s="233"/>
    </row>
    <row r="30" spans="1:34">
      <c r="A30" s="457" t="s">
        <v>174</v>
      </c>
      <c r="B30" s="232"/>
      <c r="C30" s="232"/>
      <c r="D30" s="232"/>
      <c r="E30" s="232"/>
      <c r="F30" s="232"/>
      <c r="G30" s="232"/>
      <c r="H30" s="232"/>
      <c r="I30" s="232"/>
      <c r="J30" s="232"/>
      <c r="K30" s="233"/>
      <c r="O30" s="457"/>
      <c r="P30" s="232"/>
      <c r="Q30" s="232"/>
      <c r="R30" s="232"/>
      <c r="S30" s="232"/>
      <c r="T30" s="232"/>
      <c r="U30" s="232"/>
      <c r="V30" s="232"/>
      <c r="W30" s="233"/>
    </row>
    <row r="31" spans="1:34">
      <c r="A31" s="457"/>
      <c r="B31" s="232"/>
      <c r="C31" s="232"/>
      <c r="D31" s="232"/>
      <c r="E31" s="232"/>
      <c r="F31" s="232"/>
      <c r="G31" s="232"/>
      <c r="H31" s="232"/>
      <c r="I31" s="232"/>
      <c r="J31" s="232"/>
      <c r="K31" s="233"/>
      <c r="O31" s="457"/>
      <c r="P31" s="232"/>
      <c r="Q31" s="232"/>
      <c r="R31" s="232"/>
      <c r="S31" s="232"/>
      <c r="T31" s="232"/>
      <c r="U31" s="232"/>
      <c r="V31" s="232"/>
      <c r="W31" s="233"/>
    </row>
    <row r="32" spans="1:34" ht="15" thickBot="1">
      <c r="A32" s="457"/>
      <c r="B32" s="232"/>
      <c r="C32" s="232"/>
      <c r="D32" s="232"/>
      <c r="E32" s="232"/>
      <c r="F32" s="232"/>
      <c r="G32" s="232"/>
      <c r="H32" s="232"/>
      <c r="I32" s="232"/>
      <c r="J32" s="232"/>
      <c r="K32" s="233"/>
      <c r="O32" s="118"/>
      <c r="P32" s="119"/>
      <c r="Q32" s="119"/>
      <c r="R32" s="119"/>
      <c r="S32" s="119"/>
      <c r="T32" s="119"/>
      <c r="U32" s="119"/>
      <c r="V32" s="119"/>
      <c r="W32" s="120"/>
    </row>
    <row r="33" spans="1:11" ht="15" thickBot="1">
      <c r="A33" s="118" t="s">
        <v>175</v>
      </c>
      <c r="B33" s="119"/>
      <c r="C33" s="119"/>
      <c r="D33" s="119"/>
      <c r="E33" s="119"/>
      <c r="F33" s="119"/>
      <c r="G33" s="119"/>
      <c r="H33" s="119"/>
      <c r="I33" s="119"/>
      <c r="J33" s="119"/>
      <c r="K33" s="120"/>
    </row>
  </sheetData>
  <mergeCells count="74">
    <mergeCell ref="AG14:AH14"/>
    <mergeCell ref="A26:K28"/>
    <mergeCell ref="O26:W28"/>
    <mergeCell ref="A29:K29"/>
    <mergeCell ref="O29:W31"/>
    <mergeCell ref="A30:K32"/>
    <mergeCell ref="AG17:AH17"/>
    <mergeCell ref="V17:W17"/>
    <mergeCell ref="X17:AA17"/>
    <mergeCell ref="AD15:AE15"/>
    <mergeCell ref="X16:AA16"/>
    <mergeCell ref="AD16:AE16"/>
    <mergeCell ref="V15:W15"/>
    <mergeCell ref="X15:AA15"/>
    <mergeCell ref="V16:W16"/>
    <mergeCell ref="AD17:AE17"/>
    <mergeCell ref="AG15:AH15"/>
    <mergeCell ref="AG16:AH16"/>
    <mergeCell ref="B4:C4"/>
    <mergeCell ref="G4:H4"/>
    <mergeCell ref="I4:J4"/>
    <mergeCell ref="B5:C5"/>
    <mergeCell ref="G5:H5"/>
    <mergeCell ref="I5:J5"/>
    <mergeCell ref="B6:C6"/>
    <mergeCell ref="G6:H6"/>
    <mergeCell ref="I6:J6"/>
    <mergeCell ref="AD14:AE14"/>
    <mergeCell ref="AG8:AH13"/>
    <mergeCell ref="V12:AA13"/>
    <mergeCell ref="AB12:AC13"/>
    <mergeCell ref="V14:W14"/>
    <mergeCell ref="AB8:AC10"/>
    <mergeCell ref="V8:AA10"/>
    <mergeCell ref="AD8:AF10"/>
    <mergeCell ref="AD11:AE11"/>
    <mergeCell ref="AD12:AF13"/>
    <mergeCell ref="V11:W11"/>
    <mergeCell ref="X11:AA11"/>
    <mergeCell ref="B7:C7"/>
    <mergeCell ref="G7:H7"/>
    <mergeCell ref="I7:J7"/>
    <mergeCell ref="A1:A2"/>
    <mergeCell ref="B3:D3"/>
    <mergeCell ref="G3:J3"/>
    <mergeCell ref="U8:U13"/>
    <mergeCell ref="B1:D1"/>
    <mergeCell ref="G1:J1"/>
    <mergeCell ref="E1:F1"/>
    <mergeCell ref="E3:F3"/>
    <mergeCell ref="K1:K3"/>
    <mergeCell ref="B2:C2"/>
    <mergeCell ref="G2:H2"/>
    <mergeCell ref="I2:J2"/>
    <mergeCell ref="K13:K15"/>
    <mergeCell ref="B14:C14"/>
    <mergeCell ref="G14:H14"/>
    <mergeCell ref="I14:J14"/>
    <mergeCell ref="B15:D15"/>
    <mergeCell ref="E15:F15"/>
    <mergeCell ref="G15:J15"/>
    <mergeCell ref="B18:C18"/>
    <mergeCell ref="G18:H18"/>
    <mergeCell ref="I18:J18"/>
    <mergeCell ref="A13:A14"/>
    <mergeCell ref="B13:D13"/>
    <mergeCell ref="E13:F13"/>
    <mergeCell ref="G13:J13"/>
    <mergeCell ref="B16:C16"/>
    <mergeCell ref="G16:H16"/>
    <mergeCell ref="I16:J16"/>
    <mergeCell ref="B17:C17"/>
    <mergeCell ref="G17:H17"/>
    <mergeCell ref="I17:J1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086B81-AF77-4FBF-80E5-9B598DF61995}">
  <dimension ref="A1:F37"/>
  <sheetViews>
    <sheetView topLeftCell="A9" zoomScale="90" zoomScaleNormal="90" workbookViewId="0">
      <selection activeCell="K10" sqref="K10"/>
    </sheetView>
  </sheetViews>
  <sheetFormatPr baseColWidth="10" defaultColWidth="11.453125" defaultRowHeight="14.5"/>
  <cols>
    <col min="1" max="1" width="22.54296875" customWidth="1"/>
    <col min="2" max="2" width="17.54296875" customWidth="1"/>
    <col min="3" max="3" width="14.81640625" bestFit="1" customWidth="1"/>
  </cols>
  <sheetData>
    <row r="1" spans="1:6" ht="37.15" customHeight="1">
      <c r="A1" s="483" t="s">
        <v>176</v>
      </c>
      <c r="B1" s="485" t="s">
        <v>177</v>
      </c>
      <c r="C1" s="485" t="s">
        <v>178</v>
      </c>
      <c r="D1" s="485" t="s">
        <v>179</v>
      </c>
      <c r="E1" s="485" t="s">
        <v>180</v>
      </c>
      <c r="F1" s="477" t="s">
        <v>181</v>
      </c>
    </row>
    <row r="2" spans="1:6">
      <c r="A2" s="484"/>
      <c r="B2" s="486"/>
      <c r="C2" s="486"/>
      <c r="D2" s="486"/>
      <c r="E2" s="486"/>
      <c r="F2" s="478"/>
    </row>
    <row r="3" spans="1:6">
      <c r="A3" s="484"/>
      <c r="B3" s="486"/>
      <c r="C3" s="486"/>
      <c r="D3" s="486"/>
      <c r="E3" s="486"/>
      <c r="F3" s="478"/>
    </row>
    <row r="4" spans="1:6" ht="15" thickBot="1">
      <c r="A4" s="315"/>
      <c r="B4" s="487"/>
      <c r="C4" s="487"/>
      <c r="D4" s="487"/>
      <c r="E4" s="487"/>
      <c r="F4" s="479"/>
    </row>
    <row r="5" spans="1:6">
      <c r="A5" s="471" t="s">
        <v>182</v>
      </c>
      <c r="B5" s="270" t="s">
        <v>183</v>
      </c>
      <c r="C5" s="464">
        <f>('Critère 1'!J34/308)*10</f>
        <v>0</v>
      </c>
      <c r="D5" s="270">
        <v>2</v>
      </c>
      <c r="E5" s="481">
        <f>C5*2</f>
        <v>0</v>
      </c>
      <c r="F5" s="68"/>
    </row>
    <row r="6" spans="1:6" ht="91.5" customHeight="1" thickBot="1">
      <c r="A6" s="473"/>
      <c r="B6" s="271"/>
      <c r="C6" s="465"/>
      <c r="D6" s="271"/>
      <c r="E6" s="482"/>
      <c r="F6" s="480">
        <f>(E5+E7+E13+E21+E23)</f>
        <v>0</v>
      </c>
    </row>
    <row r="7" spans="1:6" ht="24" customHeight="1">
      <c r="A7" s="474" t="s">
        <v>184</v>
      </c>
      <c r="B7" s="279" t="s">
        <v>185</v>
      </c>
      <c r="C7" s="466">
        <f>('Critère 2'!F17/15)*10</f>
        <v>0</v>
      </c>
      <c r="D7" s="281">
        <v>1</v>
      </c>
      <c r="E7" s="468">
        <f>(C7*D7)+(C9*D9)+(C11*D11)</f>
        <v>0</v>
      </c>
      <c r="F7" s="480"/>
    </row>
    <row r="8" spans="1:6" ht="34.5" customHeight="1" thickBot="1">
      <c r="A8" s="475"/>
      <c r="B8" s="280"/>
      <c r="C8" s="467"/>
      <c r="D8" s="282"/>
      <c r="E8" s="469"/>
      <c r="F8" s="480"/>
    </row>
    <row r="9" spans="1:6" ht="15" customHeight="1">
      <c r="A9" s="475"/>
      <c r="B9" s="270" t="s">
        <v>186</v>
      </c>
      <c r="C9" s="464">
        <f>('Critère 2'!N16/20)*10</f>
        <v>0</v>
      </c>
      <c r="D9" s="274">
        <v>0.5</v>
      </c>
      <c r="E9" s="469"/>
      <c r="F9" s="480"/>
    </row>
    <row r="10" spans="1:6" ht="35.25" customHeight="1" thickBot="1">
      <c r="A10" s="475"/>
      <c r="B10" s="271"/>
      <c r="C10" s="465"/>
      <c r="D10" s="275"/>
      <c r="E10" s="469"/>
      <c r="F10" s="480"/>
    </row>
    <row r="11" spans="1:6" ht="61.5" customHeight="1">
      <c r="A11" s="475"/>
      <c r="B11" s="279" t="s">
        <v>187</v>
      </c>
      <c r="C11" s="466">
        <f>('Critère 2'!E44/28)*10</f>
        <v>0</v>
      </c>
      <c r="D11" s="281">
        <v>0.5</v>
      </c>
      <c r="E11" s="469"/>
      <c r="F11" s="480"/>
    </row>
    <row r="12" spans="1:6" ht="27" customHeight="1" thickBot="1">
      <c r="A12" s="476"/>
      <c r="B12" s="280"/>
      <c r="C12" s="467"/>
      <c r="D12" s="282"/>
      <c r="E12" s="470"/>
      <c r="F12" s="480"/>
    </row>
    <row r="13" spans="1:6" ht="19.5" customHeight="1">
      <c r="A13" s="471" t="s">
        <v>188</v>
      </c>
      <c r="B13" s="270" t="s">
        <v>189</v>
      </c>
      <c r="C13" s="464">
        <f>('Critère 3'!R20/280)*10</f>
        <v>0</v>
      </c>
      <c r="D13" s="274">
        <v>1</v>
      </c>
      <c r="E13" s="488">
        <f>(C13*D13)+(C15*D15)+(C17*D17)+(C19*D19)</f>
        <v>0</v>
      </c>
      <c r="F13" s="480"/>
    </row>
    <row r="14" spans="1:6" ht="17.25" customHeight="1" thickBot="1">
      <c r="A14" s="472"/>
      <c r="B14" s="271"/>
      <c r="C14" s="465"/>
      <c r="D14" s="275"/>
      <c r="E14" s="488"/>
      <c r="F14" s="480"/>
    </row>
    <row r="15" spans="1:6">
      <c r="A15" s="472"/>
      <c r="B15" s="279" t="s">
        <v>190</v>
      </c>
      <c r="C15" s="466">
        <f>('Critère 3'!R50/504)*10</f>
        <v>0</v>
      </c>
      <c r="D15" s="281">
        <v>0.5</v>
      </c>
      <c r="E15" s="488"/>
      <c r="F15" s="480"/>
    </row>
    <row r="16" spans="1:6" ht="27.75" customHeight="1" thickBot="1">
      <c r="A16" s="472"/>
      <c r="B16" s="280"/>
      <c r="C16" s="467"/>
      <c r="D16" s="282"/>
      <c r="E16" s="488"/>
      <c r="F16" s="480"/>
    </row>
    <row r="17" spans="1:6">
      <c r="A17" s="472"/>
      <c r="B17" s="270" t="s">
        <v>191</v>
      </c>
      <c r="C17" s="464">
        <f>('Critère 3'!R75/60)*10</f>
        <v>0</v>
      </c>
      <c r="D17" s="274">
        <v>0.3</v>
      </c>
      <c r="E17" s="488"/>
      <c r="F17" s="480"/>
    </row>
    <row r="18" spans="1:6" ht="28.5" customHeight="1" thickBot="1">
      <c r="A18" s="472"/>
      <c r="B18" s="271"/>
      <c r="C18" s="465"/>
      <c r="D18" s="275"/>
      <c r="E18" s="488"/>
      <c r="F18" s="480"/>
    </row>
    <row r="19" spans="1:6">
      <c r="A19" s="472"/>
      <c r="B19" s="279" t="s">
        <v>192</v>
      </c>
      <c r="C19" s="466">
        <f>('Critère 3'!R107/108)*10</f>
        <v>0</v>
      </c>
      <c r="D19" s="281">
        <v>0.2</v>
      </c>
      <c r="E19" s="488"/>
      <c r="F19" s="480"/>
    </row>
    <row r="20" spans="1:6" ht="27" customHeight="1" thickBot="1">
      <c r="A20" s="473"/>
      <c r="B20" s="280"/>
      <c r="C20" s="467"/>
      <c r="D20" s="282"/>
      <c r="E20" s="488"/>
      <c r="F20" s="480"/>
    </row>
    <row r="21" spans="1:6">
      <c r="A21" s="471" t="s">
        <v>193</v>
      </c>
      <c r="B21" s="270" t="s">
        <v>194</v>
      </c>
      <c r="C21" s="464">
        <f>'Critère 4'!J31</f>
        <v>0</v>
      </c>
      <c r="D21" s="270">
        <v>2</v>
      </c>
      <c r="E21" s="489">
        <f>C21*2</f>
        <v>0</v>
      </c>
      <c r="F21" s="480"/>
    </row>
    <row r="22" spans="1:6" ht="35.25" customHeight="1" thickBot="1">
      <c r="A22" s="473"/>
      <c r="B22" s="271"/>
      <c r="C22" s="465"/>
      <c r="D22" s="271"/>
      <c r="E22" s="275"/>
      <c r="F22" s="480"/>
    </row>
    <row r="23" spans="1:6">
      <c r="A23" s="474" t="s">
        <v>195</v>
      </c>
      <c r="B23" s="279" t="s">
        <v>196</v>
      </c>
      <c r="C23" s="466">
        <f>('Critère 5'!K8/12)*10</f>
        <v>0</v>
      </c>
      <c r="D23" s="281">
        <v>1</v>
      </c>
      <c r="E23" s="490">
        <f>(C23*D23)+(C25*D25)</f>
        <v>0</v>
      </c>
      <c r="F23" s="480"/>
    </row>
    <row r="24" spans="1:6" ht="6.75" customHeight="1" thickBot="1">
      <c r="A24" s="475"/>
      <c r="B24" s="280"/>
      <c r="C24" s="467"/>
      <c r="D24" s="282"/>
      <c r="E24" s="491"/>
      <c r="F24" s="480"/>
    </row>
    <row r="25" spans="1:6">
      <c r="A25" s="475"/>
      <c r="B25" s="270" t="s">
        <v>197</v>
      </c>
      <c r="C25" s="464">
        <f>'Critère 5'!K19/9*10</f>
        <v>0</v>
      </c>
      <c r="D25" s="274">
        <v>1</v>
      </c>
      <c r="E25" s="491"/>
      <c r="F25" s="480"/>
    </row>
    <row r="26" spans="1:6" ht="7.5" customHeight="1" thickBot="1">
      <c r="A26" s="475"/>
      <c r="B26" s="271"/>
      <c r="C26" s="465"/>
      <c r="D26" s="275"/>
      <c r="E26" s="492"/>
      <c r="F26" s="480"/>
    </row>
    <row r="27" spans="1:6">
      <c r="A27" s="458"/>
      <c r="B27" s="459"/>
      <c r="C27" s="459"/>
      <c r="D27" s="459"/>
      <c r="E27" s="460"/>
      <c r="F27" s="68"/>
    </row>
    <row r="28" spans="1:6" ht="15" thickBot="1">
      <c r="A28" s="461" t="s">
        <v>198</v>
      </c>
      <c r="B28" s="462"/>
      <c r="C28" s="462"/>
      <c r="D28" s="462"/>
      <c r="E28" s="463"/>
      <c r="F28" s="69">
        <f>F6/10</f>
        <v>0</v>
      </c>
    </row>
    <row r="31" spans="1:6">
      <c r="A31" s="22" t="s">
        <v>199</v>
      </c>
    </row>
    <row r="32" spans="1:6">
      <c r="A32" s="22" t="s">
        <v>200</v>
      </c>
    </row>
    <row r="33" spans="1:1">
      <c r="A33" s="22" t="s">
        <v>201</v>
      </c>
    </row>
    <row r="34" spans="1:1">
      <c r="A34" s="22" t="s">
        <v>202</v>
      </c>
    </row>
    <row r="35" spans="1:1">
      <c r="A35" s="22" t="s">
        <v>203</v>
      </c>
    </row>
    <row r="36" spans="1:1">
      <c r="A36" s="22" t="s">
        <v>204</v>
      </c>
    </row>
    <row r="37" spans="1:1">
      <c r="A37" s="22" t="s">
        <v>205</v>
      </c>
    </row>
  </sheetData>
  <mergeCells count="52">
    <mergeCell ref="A21:A22"/>
    <mergeCell ref="C21:C22"/>
    <mergeCell ref="D21:D22"/>
    <mergeCell ref="E21:E22"/>
    <mergeCell ref="A23:A26"/>
    <mergeCell ref="B23:B24"/>
    <mergeCell ref="C23:C24"/>
    <mergeCell ref="D23:D24"/>
    <mergeCell ref="B25:B26"/>
    <mergeCell ref="C25:C26"/>
    <mergeCell ref="D25:D26"/>
    <mergeCell ref="E23:E26"/>
    <mergeCell ref="E13:E20"/>
    <mergeCell ref="B21:B22"/>
    <mergeCell ref="B15:B16"/>
    <mergeCell ref="C15:C16"/>
    <mergeCell ref="D15:D16"/>
    <mergeCell ref="B17:B18"/>
    <mergeCell ref="C17:C18"/>
    <mergeCell ref="D17:D18"/>
    <mergeCell ref="D7:D8"/>
    <mergeCell ref="F1:F4"/>
    <mergeCell ref="F6:F26"/>
    <mergeCell ref="A5:A6"/>
    <mergeCell ref="B5:B6"/>
    <mergeCell ref="C5:C6"/>
    <mergeCell ref="D5:D6"/>
    <mergeCell ref="E5:E6"/>
    <mergeCell ref="A1:A4"/>
    <mergeCell ref="B1:B4"/>
    <mergeCell ref="C1:C4"/>
    <mergeCell ref="D1:D4"/>
    <mergeCell ref="E1:E4"/>
    <mergeCell ref="B19:B20"/>
    <mergeCell ref="C19:C20"/>
    <mergeCell ref="D19:D20"/>
    <mergeCell ref="A27:E27"/>
    <mergeCell ref="A28:E28"/>
    <mergeCell ref="B9:B10"/>
    <mergeCell ref="C9:C10"/>
    <mergeCell ref="D9:D10"/>
    <mergeCell ref="B11:B12"/>
    <mergeCell ref="C11:C12"/>
    <mergeCell ref="D11:D12"/>
    <mergeCell ref="E7:E12"/>
    <mergeCell ref="A13:A20"/>
    <mergeCell ref="B13:B14"/>
    <mergeCell ref="C13:C14"/>
    <mergeCell ref="D13:D14"/>
    <mergeCell ref="C7:C8"/>
    <mergeCell ref="B7:B8"/>
    <mergeCell ref="A7:A12"/>
  </mergeCells>
  <conditionalFormatting sqref="F28">
    <cfRule type="top10" dxfId="0" priority="1" rank="10"/>
    <cfRule type="colorScale" priority="2">
      <colorScale>
        <cfvo type="min"/>
        <cfvo type="percentile" val="50"/>
        <cfvo type="max"/>
        <color rgb="FFF8696B"/>
        <color rgb="FFFFEB84"/>
        <color rgb="FF63BE7B"/>
      </colorScale>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46BA0-9F49-4730-A057-9E233D1D203C}">
  <dimension ref="A1:H117"/>
  <sheetViews>
    <sheetView topLeftCell="A70" workbookViewId="0">
      <selection activeCell="A77" sqref="A77"/>
    </sheetView>
  </sheetViews>
  <sheetFormatPr baseColWidth="10" defaultRowHeight="14.5"/>
  <cols>
    <col min="1" max="1" width="165.453125" customWidth="1"/>
  </cols>
  <sheetData>
    <row r="1" spans="1:8" ht="18.5">
      <c r="A1" s="189" t="s">
        <v>339</v>
      </c>
    </row>
    <row r="2" spans="1:8" ht="15.5">
      <c r="A2" s="197" t="s">
        <v>340</v>
      </c>
      <c r="B2" s="70"/>
      <c r="C2" s="70"/>
      <c r="D2" s="70"/>
      <c r="E2" s="70"/>
      <c r="F2" s="70"/>
      <c r="G2" s="70"/>
      <c r="H2" s="70"/>
    </row>
    <row r="3" spans="1:8" ht="43.5">
      <c r="A3" s="198" t="s">
        <v>341</v>
      </c>
      <c r="B3" s="22"/>
    </row>
    <row r="4" spans="1:8" ht="15.5">
      <c r="A4" s="197" t="s">
        <v>342</v>
      </c>
      <c r="B4" s="22"/>
    </row>
    <row r="5" spans="1:8" ht="101.5">
      <c r="A5" s="198" t="s">
        <v>343</v>
      </c>
      <c r="B5" s="22"/>
    </row>
    <row r="6" spans="1:8" ht="18.5">
      <c r="A6" s="189" t="s">
        <v>344</v>
      </c>
      <c r="B6" s="22"/>
    </row>
    <row r="7" spans="1:8" ht="18.5">
      <c r="A7" s="189"/>
      <c r="B7" s="22"/>
    </row>
    <row r="8" spans="1:8">
      <c r="A8" s="23" t="s">
        <v>349</v>
      </c>
    </row>
    <row r="9" spans="1:8">
      <c r="A9" t="s">
        <v>350</v>
      </c>
    </row>
    <row r="11" spans="1:8" ht="17">
      <c r="A11" s="199" t="s">
        <v>346</v>
      </c>
    </row>
    <row r="12" spans="1:8">
      <c r="A12" s="192" t="s">
        <v>347</v>
      </c>
    </row>
    <row r="13" spans="1:8" ht="58">
      <c r="A13" s="191" t="s">
        <v>345</v>
      </c>
    </row>
    <row r="14" spans="1:8">
      <c r="A14" s="193" t="s">
        <v>348</v>
      </c>
    </row>
    <row r="15" spans="1:8" ht="29">
      <c r="A15" s="190" t="s">
        <v>351</v>
      </c>
    </row>
    <row r="16" spans="1:8">
      <c r="A16" s="192" t="s">
        <v>352</v>
      </c>
    </row>
    <row r="17" spans="1:8">
      <c r="A17" t="s">
        <v>353</v>
      </c>
    </row>
    <row r="18" spans="1:8">
      <c r="A18" s="192" t="s">
        <v>32</v>
      </c>
    </row>
    <row r="19" spans="1:8">
      <c r="A19" t="s">
        <v>354</v>
      </c>
    </row>
    <row r="20" spans="1:8">
      <c r="A20" s="192" t="s">
        <v>355</v>
      </c>
    </row>
    <row r="21" spans="1:8" ht="43.5">
      <c r="A21" s="190" t="s">
        <v>356</v>
      </c>
    </row>
    <row r="22" spans="1:8">
      <c r="A22" s="192" t="s">
        <v>34</v>
      </c>
    </row>
    <row r="23" spans="1:8" ht="29">
      <c r="A23" s="190" t="s">
        <v>357</v>
      </c>
    </row>
    <row r="24" spans="1:8">
      <c r="A24" s="192" t="s">
        <v>358</v>
      </c>
    </row>
    <row r="25" spans="1:8" ht="43.5">
      <c r="A25" s="191" t="s">
        <v>359</v>
      </c>
    </row>
    <row r="26" spans="1:8">
      <c r="A26" s="192" t="s">
        <v>360</v>
      </c>
    </row>
    <row r="27" spans="1:8" ht="43.5">
      <c r="A27" s="190" t="s">
        <v>361</v>
      </c>
    </row>
    <row r="28" spans="1:8">
      <c r="A28" s="192" t="s">
        <v>362</v>
      </c>
    </row>
    <row r="29" spans="1:8">
      <c r="A29" s="194" t="s">
        <v>363</v>
      </c>
      <c r="B29" s="24"/>
      <c r="C29" s="24"/>
      <c r="D29" s="24"/>
      <c r="E29" s="24"/>
      <c r="F29" s="24"/>
      <c r="G29" s="24"/>
      <c r="H29" s="24"/>
    </row>
    <row r="30" spans="1:8">
      <c r="A30" s="195" t="s">
        <v>364</v>
      </c>
      <c r="B30" s="24"/>
      <c r="C30" s="24"/>
      <c r="D30" s="24"/>
      <c r="E30" s="24"/>
      <c r="F30" s="24"/>
      <c r="G30" s="24"/>
      <c r="H30" s="24"/>
    </row>
    <row r="31" spans="1:8" ht="42.5">
      <c r="A31" s="196" t="s">
        <v>365</v>
      </c>
      <c r="B31" s="24"/>
      <c r="C31" s="24"/>
      <c r="D31" s="24"/>
      <c r="E31" s="24"/>
      <c r="F31" s="24"/>
      <c r="G31" s="24"/>
      <c r="H31" s="24"/>
    </row>
    <row r="32" spans="1:8">
      <c r="A32" s="195" t="s">
        <v>366</v>
      </c>
      <c r="B32" s="24"/>
      <c r="C32" s="24"/>
      <c r="D32" s="24"/>
      <c r="E32" s="24"/>
      <c r="F32" s="24"/>
      <c r="G32" s="24"/>
      <c r="H32" s="24"/>
    </row>
    <row r="33" spans="1:8">
      <c r="A33" s="24" t="s">
        <v>367</v>
      </c>
      <c r="B33" s="24"/>
      <c r="C33" s="24"/>
      <c r="D33" s="24"/>
      <c r="E33" s="24"/>
      <c r="F33" s="24"/>
      <c r="G33" s="24"/>
      <c r="H33" s="24"/>
    </row>
    <row r="34" spans="1:8">
      <c r="A34" s="24"/>
      <c r="B34" s="24"/>
      <c r="C34" s="24"/>
      <c r="D34" s="24"/>
      <c r="E34" s="24"/>
      <c r="F34" s="24"/>
      <c r="G34" s="24"/>
      <c r="H34" s="24"/>
    </row>
    <row r="35" spans="1:8" ht="17">
      <c r="A35" s="199" t="s">
        <v>368</v>
      </c>
      <c r="B35" s="24"/>
      <c r="C35" s="24"/>
      <c r="D35" s="24"/>
      <c r="E35" s="24"/>
      <c r="F35" s="24"/>
      <c r="G35" s="24"/>
      <c r="H35" s="24"/>
    </row>
    <row r="36" spans="1:8">
      <c r="A36" s="195" t="s">
        <v>369</v>
      </c>
      <c r="B36" s="24"/>
      <c r="C36" s="24"/>
      <c r="D36" s="24"/>
      <c r="E36" s="24"/>
      <c r="F36" s="24"/>
      <c r="G36" s="24"/>
      <c r="H36" s="24"/>
    </row>
    <row r="37" spans="1:8" ht="101.5">
      <c r="A37" s="191" t="s">
        <v>370</v>
      </c>
    </row>
    <row r="38" spans="1:8">
      <c r="A38" s="192" t="s">
        <v>371</v>
      </c>
    </row>
    <row r="39" spans="1:8">
      <c r="A39" t="s">
        <v>206</v>
      </c>
    </row>
    <row r="68" spans="1:1" ht="72.5">
      <c r="A68" s="190" t="s">
        <v>372</v>
      </c>
    </row>
    <row r="69" spans="1:1">
      <c r="A69" s="192" t="s">
        <v>373</v>
      </c>
    </row>
    <row r="70" spans="1:1" ht="116">
      <c r="A70" s="190" t="s">
        <v>385</v>
      </c>
    </row>
    <row r="71" spans="1:1">
      <c r="A71" s="192" t="s">
        <v>374</v>
      </c>
    </row>
    <row r="72" spans="1:1" ht="72.5">
      <c r="A72" s="190" t="s">
        <v>375</v>
      </c>
    </row>
    <row r="73" spans="1:1">
      <c r="A73" s="192" t="s">
        <v>377</v>
      </c>
    </row>
    <row r="74" spans="1:1" ht="58">
      <c r="A74" s="190" t="s">
        <v>376</v>
      </c>
    </row>
    <row r="75" spans="1:1">
      <c r="A75" s="192" t="s">
        <v>378</v>
      </c>
    </row>
    <row r="76" spans="1:1" ht="43.5">
      <c r="A76" s="190" t="s">
        <v>379</v>
      </c>
    </row>
    <row r="77" spans="1:1" ht="58">
      <c r="A77" s="190" t="s">
        <v>386</v>
      </c>
    </row>
    <row r="79" spans="1:1" ht="17">
      <c r="A79" s="199" t="s">
        <v>380</v>
      </c>
    </row>
    <row r="80" spans="1:1">
      <c r="A80" s="192" t="s">
        <v>381</v>
      </c>
    </row>
    <row r="81" spans="1:1">
      <c r="A81" t="s">
        <v>382</v>
      </c>
    </row>
    <row r="82" spans="1:1">
      <c r="A82" s="192" t="s">
        <v>383</v>
      </c>
    </row>
    <row r="83" spans="1:1" ht="159.5">
      <c r="A83" s="190" t="s">
        <v>384</v>
      </c>
    </row>
    <row r="84" spans="1:1">
      <c r="A84" s="192" t="s">
        <v>387</v>
      </c>
    </row>
    <row r="85" spans="1:1" ht="29">
      <c r="A85" s="190" t="s">
        <v>388</v>
      </c>
    </row>
    <row r="86" spans="1:1" ht="29">
      <c r="A86" s="190" t="s">
        <v>389</v>
      </c>
    </row>
    <row r="88" spans="1:1" ht="17">
      <c r="A88" s="199" t="s">
        <v>390</v>
      </c>
    </row>
    <row r="89" spans="1:1">
      <c r="A89" s="192" t="s">
        <v>391</v>
      </c>
    </row>
    <row r="90" spans="1:1" ht="174">
      <c r="A90" s="190" t="s">
        <v>392</v>
      </c>
    </row>
    <row r="91" spans="1:1">
      <c r="A91" s="192" t="s">
        <v>393</v>
      </c>
    </row>
    <row r="92" spans="1:1" ht="29">
      <c r="A92" s="190" t="s">
        <v>394</v>
      </c>
    </row>
    <row r="93" spans="1:1">
      <c r="A93" s="192" t="s">
        <v>395</v>
      </c>
    </row>
    <row r="94" spans="1:1" ht="72.5">
      <c r="A94" s="190" t="s">
        <v>396</v>
      </c>
    </row>
    <row r="95" spans="1:1">
      <c r="A95" s="192" t="s">
        <v>399</v>
      </c>
    </row>
    <row r="96" spans="1:1" ht="29">
      <c r="A96" s="190" t="s">
        <v>400</v>
      </c>
    </row>
    <row r="97" spans="1:1">
      <c r="A97" s="192" t="s">
        <v>401</v>
      </c>
    </row>
    <row r="98" spans="1:1" ht="29">
      <c r="A98" s="190" t="s">
        <v>402</v>
      </c>
    </row>
    <row r="99" spans="1:1">
      <c r="A99" s="192" t="s">
        <v>403</v>
      </c>
    </row>
    <row r="100" spans="1:1" ht="43.5">
      <c r="A100" s="190" t="s">
        <v>404</v>
      </c>
    </row>
    <row r="101" spans="1:1">
      <c r="A101" s="192" t="s">
        <v>405</v>
      </c>
    </row>
    <row r="102" spans="1:1" ht="29">
      <c r="A102" s="190" t="s">
        <v>406</v>
      </c>
    </row>
    <row r="103" spans="1:1">
      <c r="A103" s="192" t="s">
        <v>407</v>
      </c>
    </row>
    <row r="104" spans="1:1">
      <c r="A104" s="190" t="s">
        <v>408</v>
      </c>
    </row>
    <row r="106" spans="1:1" ht="17">
      <c r="A106" s="199" t="s">
        <v>409</v>
      </c>
    </row>
    <row r="107" spans="1:1">
      <c r="A107" s="192" t="s">
        <v>410</v>
      </c>
    </row>
    <row r="108" spans="1:1" ht="130.5">
      <c r="A108" s="190" t="s">
        <v>411</v>
      </c>
    </row>
    <row r="109" spans="1:1">
      <c r="A109" s="192" t="s">
        <v>412</v>
      </c>
    </row>
    <row r="110" spans="1:1">
      <c r="A110" t="s">
        <v>413</v>
      </c>
    </row>
    <row r="112" spans="1:1" ht="17">
      <c r="A112" s="200" t="s">
        <v>414</v>
      </c>
    </row>
    <row r="113" spans="1:1" ht="188.5">
      <c r="A113" s="190" t="s">
        <v>415</v>
      </c>
    </row>
    <row r="115" spans="1:1">
      <c r="A115" s="192" t="s">
        <v>416</v>
      </c>
    </row>
    <row r="116" spans="1:1" ht="43.5">
      <c r="A116" s="190" t="s">
        <v>417</v>
      </c>
    </row>
    <row r="117" spans="1:1" ht="101.5">
      <c r="A117" s="190" t="s">
        <v>418</v>
      </c>
    </row>
  </sheetData>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A217C3-DC69-4269-99E6-CE6B7A99F141}">
  <dimension ref="A1:N66"/>
  <sheetViews>
    <sheetView topLeftCell="A52" workbookViewId="0">
      <selection activeCell="F20" sqref="F20"/>
    </sheetView>
  </sheetViews>
  <sheetFormatPr baseColWidth="10" defaultColWidth="11.453125" defaultRowHeight="14.5"/>
  <cols>
    <col min="1" max="1" width="23.453125" customWidth="1"/>
    <col min="2" max="2" width="16" customWidth="1"/>
    <col min="8" max="8" width="14.26953125" customWidth="1"/>
  </cols>
  <sheetData>
    <row r="1" spans="1:14">
      <c r="A1" s="27" t="s">
        <v>207</v>
      </c>
    </row>
    <row r="2" spans="1:14">
      <c r="A2" s="25" t="s">
        <v>208</v>
      </c>
      <c r="B2" s="23"/>
      <c r="C2" s="23"/>
      <c r="D2" s="23"/>
      <c r="E2" s="23"/>
      <c r="F2" s="23"/>
      <c r="G2" s="23"/>
      <c r="H2" s="23"/>
    </row>
    <row r="3" spans="1:14">
      <c r="A3" s="22" t="s">
        <v>209</v>
      </c>
    </row>
    <row r="4" spans="1:14">
      <c r="A4" s="24" t="s">
        <v>210</v>
      </c>
      <c r="B4" s="24"/>
      <c r="C4" s="24"/>
      <c r="D4" s="24"/>
      <c r="E4" s="24"/>
      <c r="F4" s="24"/>
      <c r="G4" s="24"/>
      <c r="H4" s="24"/>
      <c r="I4" s="24"/>
      <c r="J4" s="24"/>
      <c r="K4" s="24"/>
      <c r="L4" s="24"/>
      <c r="M4" s="24"/>
      <c r="N4" s="24"/>
    </row>
    <row r="5" spans="1:14" s="24" customFormat="1" ht="14">
      <c r="A5" s="24" t="s">
        <v>211</v>
      </c>
    </row>
    <row r="6" spans="1:14" s="24" customFormat="1" ht="14">
      <c r="A6" s="24" t="s">
        <v>212</v>
      </c>
    </row>
    <row r="8" spans="1:14">
      <c r="A8" s="27" t="s">
        <v>213</v>
      </c>
    </row>
    <row r="9" spans="1:14">
      <c r="A9" s="25" t="s">
        <v>214</v>
      </c>
    </row>
    <row r="10" spans="1:14">
      <c r="A10" s="22" t="s">
        <v>215</v>
      </c>
    </row>
    <row r="11" spans="1:14">
      <c r="A11" s="22" t="s">
        <v>216</v>
      </c>
    </row>
    <row r="12" spans="1:14">
      <c r="A12" s="24" t="s">
        <v>217</v>
      </c>
    </row>
    <row r="13" spans="1:14">
      <c r="A13" s="24"/>
    </row>
    <row r="14" spans="1:14">
      <c r="A14" s="22" t="s">
        <v>218</v>
      </c>
    </row>
    <row r="15" spans="1:14">
      <c r="A15" s="22" t="s">
        <v>219</v>
      </c>
    </row>
    <row r="17" spans="1:1">
      <c r="A17" s="22" t="s">
        <v>220</v>
      </c>
    </row>
    <row r="18" spans="1:1">
      <c r="A18" s="22" t="s">
        <v>221</v>
      </c>
    </row>
    <row r="19" spans="1:1">
      <c r="A19" s="22"/>
    </row>
    <row r="20" spans="1:1">
      <c r="A20" s="26" t="s">
        <v>222</v>
      </c>
    </row>
    <row r="21" spans="1:1">
      <c r="A21" s="25" t="s">
        <v>223</v>
      </c>
    </row>
    <row r="22" spans="1:1">
      <c r="A22" s="22" t="s">
        <v>224</v>
      </c>
    </row>
    <row r="23" spans="1:1">
      <c r="A23" s="22" t="s">
        <v>225</v>
      </c>
    </row>
    <row r="25" spans="1:1">
      <c r="A25" s="22" t="s">
        <v>226</v>
      </c>
    </row>
    <row r="26" spans="1:1">
      <c r="A26" s="22" t="s">
        <v>227</v>
      </c>
    </row>
    <row r="28" spans="1:1">
      <c r="A28" s="22" t="s">
        <v>228</v>
      </c>
    </row>
    <row r="29" spans="1:1">
      <c r="A29" s="22" t="s">
        <v>229</v>
      </c>
    </row>
    <row r="31" spans="1:1">
      <c r="A31" s="22" t="s">
        <v>230</v>
      </c>
    </row>
    <row r="32" spans="1:1">
      <c r="A32" s="22" t="s">
        <v>231</v>
      </c>
    </row>
    <row r="34" spans="1:1">
      <c r="A34" s="26" t="s">
        <v>232</v>
      </c>
    </row>
    <row r="35" spans="1:1">
      <c r="A35" s="25" t="s">
        <v>233</v>
      </c>
    </row>
    <row r="36" spans="1:1">
      <c r="A36" s="22" t="s">
        <v>234</v>
      </c>
    </row>
    <row r="37" spans="1:1">
      <c r="A37" s="22" t="s">
        <v>235</v>
      </c>
    </row>
    <row r="38" spans="1:1">
      <c r="A38" s="22" t="s">
        <v>236</v>
      </c>
    </row>
    <row r="39" spans="1:1">
      <c r="A39" s="22" t="s">
        <v>237</v>
      </c>
    </row>
    <row r="40" spans="1:1">
      <c r="A40" s="22" t="s">
        <v>238</v>
      </c>
    </row>
    <row r="41" spans="1:1">
      <c r="A41" s="22" t="s">
        <v>239</v>
      </c>
    </row>
    <row r="42" spans="1:1">
      <c r="A42" s="22" t="s">
        <v>240</v>
      </c>
    </row>
    <row r="43" spans="1:1">
      <c r="A43" s="22" t="s">
        <v>241</v>
      </c>
    </row>
    <row r="44" spans="1:1">
      <c r="A44" s="22" t="s">
        <v>242</v>
      </c>
    </row>
    <row r="45" spans="1:1">
      <c r="A45" s="22" t="s">
        <v>243</v>
      </c>
    </row>
    <row r="46" spans="1:1">
      <c r="A46" s="22" t="s">
        <v>244</v>
      </c>
    </row>
    <row r="48" spans="1:1">
      <c r="A48" s="26" t="s">
        <v>245</v>
      </c>
    </row>
    <row r="49" spans="1:8">
      <c r="A49" s="25" t="s">
        <v>246</v>
      </c>
    </row>
    <row r="50" spans="1:8">
      <c r="A50" s="22" t="s">
        <v>247</v>
      </c>
    </row>
    <row r="51" spans="1:8">
      <c r="A51" s="24" t="s">
        <v>248</v>
      </c>
      <c r="B51" s="24"/>
      <c r="C51" s="24"/>
      <c r="D51" s="24"/>
      <c r="E51" s="24"/>
      <c r="F51" s="24"/>
      <c r="G51" s="24"/>
      <c r="H51" s="24"/>
    </row>
    <row r="52" spans="1:8">
      <c r="A52" s="24" t="s">
        <v>249</v>
      </c>
      <c r="B52" s="24"/>
      <c r="C52" s="24"/>
      <c r="D52" s="24"/>
      <c r="E52" s="24"/>
      <c r="F52" s="24"/>
      <c r="G52" s="24"/>
      <c r="H52" s="24"/>
    </row>
    <row r="53" spans="1:8">
      <c r="A53" s="24" t="s">
        <v>250</v>
      </c>
      <c r="B53" s="24"/>
      <c r="C53" s="24"/>
      <c r="D53" s="24"/>
      <c r="E53" s="24"/>
      <c r="F53" s="24"/>
      <c r="G53" s="24"/>
      <c r="H53" s="24"/>
    </row>
    <row r="54" spans="1:8">
      <c r="A54" s="24" t="s">
        <v>251</v>
      </c>
      <c r="B54" s="24"/>
      <c r="C54" s="24"/>
      <c r="D54" s="24"/>
      <c r="E54" s="24"/>
      <c r="F54" s="24"/>
      <c r="G54" s="24"/>
      <c r="H54" s="24"/>
    </row>
    <row r="55" spans="1:8">
      <c r="A55" s="24" t="s">
        <v>252</v>
      </c>
      <c r="B55" s="24"/>
      <c r="C55" s="24"/>
      <c r="D55" s="24"/>
      <c r="E55" s="24"/>
      <c r="F55" s="24"/>
      <c r="G55" s="24"/>
      <c r="H55" s="24"/>
    </row>
    <row r="56" spans="1:8">
      <c r="A56" s="24" t="s">
        <v>253</v>
      </c>
      <c r="B56" s="24"/>
      <c r="C56" s="24"/>
      <c r="D56" s="24"/>
      <c r="E56" s="24"/>
      <c r="F56" s="24"/>
      <c r="G56" s="24"/>
      <c r="H56" s="24"/>
    </row>
    <row r="57" spans="1:8">
      <c r="A57" s="24" t="s">
        <v>254</v>
      </c>
      <c r="B57" s="24"/>
      <c r="C57" s="24"/>
      <c r="D57" s="24"/>
      <c r="E57" s="24"/>
      <c r="F57" s="24"/>
      <c r="G57" s="24"/>
      <c r="H57" s="24"/>
    </row>
    <row r="58" spans="1:8">
      <c r="A58" s="24" t="s">
        <v>255</v>
      </c>
      <c r="B58" s="24"/>
      <c r="C58" s="24"/>
      <c r="D58" s="24"/>
      <c r="E58" s="24"/>
      <c r="F58" s="24"/>
      <c r="G58" s="24"/>
      <c r="H58" s="24"/>
    </row>
    <row r="59" spans="1:8">
      <c r="A59" s="24" t="s">
        <v>256</v>
      </c>
      <c r="B59" s="24"/>
      <c r="C59" s="24"/>
      <c r="D59" s="24"/>
      <c r="E59" s="24"/>
      <c r="F59" s="24"/>
      <c r="G59" s="24"/>
      <c r="H59" s="24"/>
    </row>
    <row r="60" spans="1:8">
      <c r="A60" s="24" t="s">
        <v>257</v>
      </c>
      <c r="B60" s="24"/>
      <c r="C60" s="24"/>
      <c r="D60" s="24"/>
      <c r="E60" s="24"/>
      <c r="F60" s="24"/>
      <c r="G60" s="24"/>
      <c r="H60" s="24"/>
    </row>
    <row r="61" spans="1:8">
      <c r="A61" s="24" t="s">
        <v>258</v>
      </c>
    </row>
    <row r="63" spans="1:8">
      <c r="A63" s="22" t="s">
        <v>259</v>
      </c>
    </row>
    <row r="64" spans="1:8">
      <c r="A64" s="22" t="s">
        <v>171</v>
      </c>
    </row>
    <row r="65" spans="1:1">
      <c r="A65" s="24"/>
    </row>
    <row r="66" spans="1:1">
      <c r="A66" s="2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A88C2405DD7CA40A7DE223D96D07EEC" ma:contentTypeVersion="15" ma:contentTypeDescription="Crée un document." ma:contentTypeScope="" ma:versionID="7b2b5fb99b1d0b9a9dc5cbc11551e7ac">
  <xsd:schema xmlns:xsd="http://www.w3.org/2001/XMLSchema" xmlns:xs="http://www.w3.org/2001/XMLSchema" xmlns:p="http://schemas.microsoft.com/office/2006/metadata/properties" xmlns:ns2="e2ab05f6-67cb-4b0b-8ddb-adb0e260da25" xmlns:ns3="75b8d6bf-aac5-4c87-b74f-85b85e7f102e" targetNamespace="http://schemas.microsoft.com/office/2006/metadata/properties" ma:root="true" ma:fieldsID="c22c4798c68f4ad07dbbf850fe0e7132" ns2:_="" ns3:_="">
    <xsd:import namespace="e2ab05f6-67cb-4b0b-8ddb-adb0e260da25"/>
    <xsd:import namespace="75b8d6bf-aac5-4c87-b74f-85b85e7f10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ab05f6-67cb-4b0b-8ddb-adb0e260da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530d3a7d-134e-4265-9aa7-2777ba89a10e"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descriptio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5b8d6bf-aac5-4c87-b74f-85b85e7f102e"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dc034cb9-436e-4373-984e-10488441c9e1}" ma:internalName="TaxCatchAll" ma:showField="CatchAllData" ma:web="75b8d6bf-aac5-4c87-b74f-85b85e7f10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75b8d6bf-aac5-4c87-b74f-85b85e7f102e" xsi:nil="true"/>
    <lcf76f155ced4ddcb4097134ff3c332f xmlns="e2ab05f6-67cb-4b0b-8ddb-adb0e260da2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587C33D-D3B8-4C30-B5C1-535A55CF0F22}">
  <ds:schemaRefs>
    <ds:schemaRef ds:uri="http://schemas.microsoft.com/sharepoint/v3/contenttype/forms"/>
  </ds:schemaRefs>
</ds:datastoreItem>
</file>

<file path=customXml/itemProps2.xml><?xml version="1.0" encoding="utf-8"?>
<ds:datastoreItem xmlns:ds="http://schemas.openxmlformats.org/officeDocument/2006/customXml" ds:itemID="{82A348E6-7A8B-45B2-AF40-D4C8ED5DAD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2ab05f6-67cb-4b0b-8ddb-adb0e260da25"/>
    <ds:schemaRef ds:uri="75b8d6bf-aac5-4c87-b74f-85b85e7f10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E12C136-FE47-417D-B5E2-BA69101445C4}">
  <ds:schemaRefs>
    <ds:schemaRef ds:uri="http://schemas.microsoft.com/office/2006/metadata/properties"/>
    <ds:schemaRef ds:uri="http://schemas.microsoft.com/office/infopath/2007/PartnerControls"/>
    <ds:schemaRef ds:uri="75b8d6bf-aac5-4c87-b74f-85b85e7f102e"/>
    <ds:schemaRef ds:uri="e2ab05f6-67cb-4b0b-8ddb-adb0e260da25"/>
  </ds:schemaRefs>
</ds:datastoreItem>
</file>

<file path=docMetadata/LabelInfo.xml><?xml version="1.0" encoding="utf-8"?>
<clbl:labelList xmlns:clbl="http://schemas.microsoft.com/office/2020/mipLabelMetadata">
  <clbl:label id="{f0bdc1c9-5148-4f86-ac40-edd976e1814c}" enabled="0" method="" siteId="{f0bdc1c9-5148-4f86-ac40-edd976e1814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11</vt:i4>
      </vt:variant>
    </vt:vector>
  </HeadingPairs>
  <TitlesOfParts>
    <vt:vector size="11" baseType="lpstr">
      <vt:lpstr>INFORMATION PRODUIT</vt:lpstr>
      <vt:lpstr>Critère 1</vt:lpstr>
      <vt:lpstr>Critère 2</vt:lpstr>
      <vt:lpstr>Critère 3</vt:lpstr>
      <vt:lpstr>Critère 4</vt:lpstr>
      <vt:lpstr>Critère 5</vt:lpstr>
      <vt:lpstr>Synthèse </vt:lpstr>
      <vt:lpstr>Notice d'affichage et de calcul</vt:lpstr>
      <vt:lpstr>Résumé - Critères</vt:lpstr>
      <vt:lpstr>Glossaire</vt:lpstr>
      <vt:lpstr>Liste d'outils critère 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Vladimir Luzhbin</dc:creator>
  <cp:keywords/>
  <dc:description/>
  <cp:lastModifiedBy>Alban LEFEUVRE</cp:lastModifiedBy>
  <cp:revision/>
  <dcterms:created xsi:type="dcterms:W3CDTF">2015-06-05T18:19:34Z</dcterms:created>
  <dcterms:modified xsi:type="dcterms:W3CDTF">2025-09-09T13:40:14Z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0x010100EA88C2405DD7CA40A7DE223D96D07EEC</vt:lpwstr>
  </property>
  <property fmtid="{D5CDD505-2E9C-101B-9397-08002B2CF9AE}" pid="3" name="MediaServiceImageTags">
    <vt:lpwstr/>
  </property>
  <property fmtid="{D5CDD505-2E9C-101B-9397-08002B2CF9AE}" pid="4" name="MSIP_Label_afcb221a-6e97-4d92-b656-ecf531a71c86_Enabled">
    <vt:lpwstr>true</vt:lpwstr>
  </property>
  <property fmtid="{D5CDD505-2E9C-101B-9397-08002B2CF9AE}" pid="5" name="MSIP_Label_afcb221a-6e97-4d92-b656-ecf531a71c86_SetDate">
    <vt:lpwstr>2023-10-23T12:18:59Z</vt:lpwstr>
  </property>
  <property fmtid="{D5CDD505-2E9C-101B-9397-08002B2CF9AE}" pid="6" name="MSIP_Label_afcb221a-6e97-4d92-b656-ecf531a71c86_Method">
    <vt:lpwstr>Standard</vt:lpwstr>
  </property>
  <property fmtid="{D5CDD505-2E9C-101B-9397-08002B2CF9AE}" pid="7" name="MSIP_Label_afcb221a-6e97-4d92-b656-ecf531a71c86_Name">
    <vt:lpwstr>General</vt:lpwstr>
  </property>
  <property fmtid="{D5CDD505-2E9C-101B-9397-08002B2CF9AE}" pid="8" name="MSIP_Label_afcb221a-6e97-4d92-b656-ecf531a71c86_SiteId">
    <vt:lpwstr>6f2633ea-c60d-4a07-be1c-b5cd19f27133</vt:lpwstr>
  </property>
  <property fmtid="{D5CDD505-2E9C-101B-9397-08002B2CF9AE}" pid="9" name="MSIP_Label_afcb221a-6e97-4d92-b656-ecf531a71c86_ActionId">
    <vt:lpwstr>9f80ec70-e8fb-42d6-82f3-4ee7aaf52770</vt:lpwstr>
  </property>
  <property fmtid="{D5CDD505-2E9C-101B-9397-08002B2CF9AE}" pid="10" name="MSIP_Label_afcb221a-6e97-4d92-b656-ecf531a71c86_ContentBits">
    <vt:lpwstr>0</vt:lpwstr>
  </property>
</Properties>
</file>